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125" yWindow="240" windowWidth="20640" windowHeight="9375"/>
  </bookViews>
  <sheets>
    <sheet name="จำนวนนศ.ใหม่ปกติ,พิเศษ2559" sheetId="7" r:id="rId1"/>
  </sheets>
  <calcPr calcId="144525"/>
</workbook>
</file>

<file path=xl/calcChain.xml><?xml version="1.0" encoding="utf-8"?>
<calcChain xmlns="http://schemas.openxmlformats.org/spreadsheetml/2006/main">
  <c r="F132" i="7" l="1"/>
  <c r="F133" i="7" s="1"/>
  <c r="F124" i="7"/>
  <c r="F122" i="7"/>
  <c r="F114" i="7"/>
  <c r="F110" i="7"/>
  <c r="F107" i="7"/>
  <c r="F89" i="7"/>
  <c r="F67" i="7"/>
  <c r="F125" i="7" l="1"/>
  <c r="M87" i="7"/>
  <c r="L87" i="7"/>
  <c r="L59" i="7"/>
  <c r="L99" i="7"/>
  <c r="M83" i="7"/>
  <c r="L83" i="7"/>
  <c r="M62" i="7"/>
  <c r="L62" i="7"/>
  <c r="L38" i="7" l="1"/>
  <c r="M38" i="7"/>
  <c r="G40" i="7"/>
  <c r="H40" i="7"/>
  <c r="I40" i="7"/>
  <c r="J40" i="7"/>
  <c r="K40" i="7"/>
  <c r="F40" i="7"/>
  <c r="G22" i="7" l="1"/>
  <c r="F22" i="7"/>
  <c r="F134" i="7" s="1"/>
  <c r="G124" i="7" l="1"/>
  <c r="G122" i="7"/>
  <c r="G132" i="7"/>
  <c r="L131" i="7"/>
  <c r="L132" i="7" s="1"/>
  <c r="L133" i="7" s="1"/>
  <c r="L123" i="7"/>
  <c r="L124" i="7" s="1"/>
  <c r="L121" i="7"/>
  <c r="L122" i="7" s="1"/>
  <c r="G125" i="7"/>
  <c r="H122" i="7"/>
  <c r="L125" i="7" l="1"/>
  <c r="M33" i="7" l="1"/>
  <c r="L33" i="7"/>
  <c r="M123" i="7"/>
  <c r="M121" i="7"/>
  <c r="M122" i="7" s="1"/>
  <c r="M131" i="7"/>
  <c r="M124" i="7" l="1"/>
  <c r="M125" i="7" s="1"/>
  <c r="H124" i="7"/>
  <c r="H125" i="7" s="1"/>
  <c r="I110" i="7"/>
  <c r="J110" i="7"/>
  <c r="K110" i="7"/>
  <c r="L105" i="7"/>
  <c r="M105" i="7"/>
  <c r="M84" i="7"/>
  <c r="L84" i="7"/>
  <c r="K22" i="7"/>
  <c r="M132" i="7" l="1"/>
  <c r="L97" i="7"/>
  <c r="M97" i="7"/>
  <c r="M98" i="7"/>
  <c r="M99" i="7"/>
  <c r="L100" i="7"/>
  <c r="M100" i="7"/>
  <c r="L101" i="7"/>
  <c r="M101" i="7"/>
  <c r="L102" i="7"/>
  <c r="M102" i="7"/>
  <c r="L103" i="7"/>
  <c r="M103" i="7"/>
  <c r="L104" i="7"/>
  <c r="M104" i="7"/>
  <c r="L106" i="7"/>
  <c r="M106" i="7"/>
  <c r="H22" i="7"/>
  <c r="I22" i="7"/>
  <c r="J22" i="7"/>
  <c r="L10" i="7"/>
  <c r="M10" i="7"/>
  <c r="L11" i="7"/>
  <c r="M11" i="7"/>
  <c r="L12" i="7"/>
  <c r="M12" i="7"/>
  <c r="L13" i="7"/>
  <c r="M13" i="7"/>
  <c r="L14" i="7"/>
  <c r="M14" i="7"/>
  <c r="L15" i="7"/>
  <c r="M15" i="7"/>
  <c r="L18" i="7"/>
  <c r="M18" i="7"/>
  <c r="L16" i="7"/>
  <c r="M16" i="7"/>
  <c r="L17" i="7"/>
  <c r="M17" i="7"/>
  <c r="L19" i="7"/>
  <c r="M19" i="7"/>
  <c r="L20" i="7"/>
  <c r="M20" i="7"/>
  <c r="L21" i="7"/>
  <c r="M21" i="7"/>
  <c r="M112" i="7" l="1"/>
  <c r="M113" i="7"/>
  <c r="M111" i="7"/>
  <c r="M77" i="7"/>
  <c r="M78" i="7"/>
  <c r="M79" i="7"/>
  <c r="M80" i="7"/>
  <c r="M81" i="7"/>
  <c r="M82" i="7"/>
  <c r="M85" i="7"/>
  <c r="M86" i="7"/>
  <c r="M76" i="7"/>
  <c r="M66" i="7"/>
  <c r="M55" i="7"/>
  <c r="M56" i="7"/>
  <c r="M57" i="7"/>
  <c r="M58" i="7"/>
  <c r="M60" i="7"/>
  <c r="M61" i="7"/>
  <c r="M63" i="7"/>
  <c r="M64" i="7"/>
  <c r="M65" i="7"/>
  <c r="M31" i="7"/>
  <c r="M32" i="7"/>
  <c r="M34" i="7"/>
  <c r="M35" i="7"/>
  <c r="M36" i="7"/>
  <c r="M37" i="7"/>
  <c r="M39" i="7"/>
  <c r="M6" i="7"/>
  <c r="M7" i="7"/>
  <c r="M8" i="7"/>
  <c r="M9" i="7"/>
  <c r="M5" i="7"/>
  <c r="M30" i="7"/>
  <c r="M53" i="7"/>
  <c r="M54" i="7"/>
  <c r="M89" i="7" l="1"/>
  <c r="M67" i="7"/>
  <c r="M22" i="7"/>
  <c r="H89" i="7" l="1"/>
  <c r="I89" i="7"/>
  <c r="J89" i="7"/>
  <c r="K89" i="7"/>
  <c r="G89" i="7"/>
  <c r="H132" i="7"/>
  <c r="H133" i="7" s="1"/>
  <c r="H114" i="7"/>
  <c r="I114" i="7"/>
  <c r="J114" i="7"/>
  <c r="K114" i="7"/>
  <c r="G114" i="7"/>
  <c r="L112" i="7"/>
  <c r="L113" i="7"/>
  <c r="L111" i="7"/>
  <c r="H110" i="7"/>
  <c r="G110" i="7"/>
  <c r="M109" i="7"/>
  <c r="L109" i="7"/>
  <c r="M108" i="7"/>
  <c r="L108" i="7"/>
  <c r="H107" i="7"/>
  <c r="I107" i="7"/>
  <c r="J107" i="7"/>
  <c r="K107" i="7"/>
  <c r="G107" i="7"/>
  <c r="L77" i="7"/>
  <c r="L78" i="7"/>
  <c r="L79" i="7"/>
  <c r="L80" i="7"/>
  <c r="L81" i="7"/>
  <c r="L85" i="7"/>
  <c r="L82" i="7"/>
  <c r="L86" i="7"/>
  <c r="L76" i="7"/>
  <c r="H67" i="7"/>
  <c r="I67" i="7"/>
  <c r="J67" i="7"/>
  <c r="K67" i="7"/>
  <c r="G67" i="7"/>
  <c r="L63" i="7"/>
  <c r="L55" i="7"/>
  <c r="L56" i="7"/>
  <c r="L54" i="7"/>
  <c r="L57" i="7"/>
  <c r="L58" i="7"/>
  <c r="L60" i="7"/>
  <c r="L61" i="7"/>
  <c r="L66" i="7"/>
  <c r="L64" i="7"/>
  <c r="L65" i="7"/>
  <c r="L53" i="7"/>
  <c r="L37" i="7"/>
  <c r="L36" i="7"/>
  <c r="L30" i="7"/>
  <c r="L32" i="7"/>
  <c r="L39" i="7"/>
  <c r="L34" i="7"/>
  <c r="L35" i="7"/>
  <c r="L31" i="7"/>
  <c r="L6" i="7"/>
  <c r="L7" i="7"/>
  <c r="L8" i="7"/>
  <c r="L9" i="7"/>
  <c r="L5" i="7"/>
  <c r="I134" i="7" l="1"/>
  <c r="G134" i="7"/>
  <c r="J134" i="7"/>
  <c r="H134" i="7"/>
  <c r="K134" i="7"/>
  <c r="M133" i="7"/>
  <c r="L22" i="7"/>
  <c r="L89" i="7"/>
  <c r="M107" i="7"/>
  <c r="M110" i="7"/>
  <c r="M114" i="7"/>
  <c r="L107" i="7"/>
  <c r="L40" i="7"/>
  <c r="L110" i="7"/>
  <c r="L114" i="7"/>
  <c r="L67" i="7"/>
  <c r="M134" i="7" l="1"/>
  <c r="L134" i="7"/>
</calcChain>
</file>

<file path=xl/sharedStrings.xml><?xml version="1.0" encoding="utf-8"?>
<sst xmlns="http://schemas.openxmlformats.org/spreadsheetml/2006/main" count="294" uniqueCount="119">
  <si>
    <t>ที่</t>
  </si>
  <si>
    <t>รหัสกลุ่ม</t>
  </si>
  <si>
    <t>สาขาวิชา</t>
  </si>
  <si>
    <t>สาขา</t>
  </si>
  <si>
    <t>เทคโนโลยีสารสนเทศ</t>
  </si>
  <si>
    <t>เศรษฐศาสตร์</t>
  </si>
  <si>
    <t>นิติศาสตร์</t>
  </si>
  <si>
    <t>รัฐประศาสนศาสตร์</t>
  </si>
  <si>
    <t>สังคมศาสตร์เพื่อการพัฒนาท้องถิ่น</t>
  </si>
  <si>
    <t>ศิลปกรรม</t>
  </si>
  <si>
    <t>รวมคณะเทคโนโลยีอุตสาหกรรม</t>
  </si>
  <si>
    <t>วิทยาลัยนานาชาติ</t>
  </si>
  <si>
    <t>รวมทั้งสิ้น</t>
  </si>
  <si>
    <t>คณะ</t>
  </si>
  <si>
    <t>ครุศาสตร์</t>
  </si>
  <si>
    <t>วิทยาศาสตร์และเทคโนโลยี</t>
  </si>
  <si>
    <t>วิทยาการจัดการ</t>
  </si>
  <si>
    <t>มนุษยศาสตร์และสังคมศาสตร์</t>
  </si>
  <si>
    <t>เกษตรศาสตร์</t>
  </si>
  <si>
    <t>การบัญชี</t>
  </si>
  <si>
    <t>สาธารณสุขศาสตร์</t>
  </si>
  <si>
    <t>หลักสูตร</t>
  </si>
  <si>
    <t>รับ</t>
  </si>
  <si>
    <t>มา</t>
  </si>
  <si>
    <t>วิทยาศาสตร์และเทคโนโลยีการอาหาร</t>
  </si>
  <si>
    <t>ภาษาไทย</t>
  </si>
  <si>
    <t>การศึกษาปฐมวัย</t>
  </si>
  <si>
    <t>สังคมศึกษา</t>
  </si>
  <si>
    <t>คอมพิวเตอร์</t>
  </si>
  <si>
    <t>วิทยาศาสตร์ทั่วไป</t>
  </si>
  <si>
    <t>คณิตศาสตร์</t>
  </si>
  <si>
    <t>ภาษาอังกฤษ</t>
  </si>
  <si>
    <t>เทคโนโลยีการออกแบบผลิตภัณฑ์</t>
  </si>
  <si>
    <t>เทคโนโลยีสำรวจและภูมิสารสนเทศ</t>
  </si>
  <si>
    <t>เทคโนโลยีไฟฟ้า</t>
  </si>
  <si>
    <t>เทคโนโลยีอุตสาหการ</t>
  </si>
  <si>
    <t>วิศวกรรมคอมพิวเตอร์</t>
  </si>
  <si>
    <t>วิศวกรรมโลจิสติกส์</t>
  </si>
  <si>
    <t>ภาษาอังกฤษธุรกิจ(นานาชาติ)</t>
  </si>
  <si>
    <t>ภาษาจีนธุรกิจ</t>
  </si>
  <si>
    <t>ดนตรีไทย</t>
  </si>
  <si>
    <t>ดนตรีสากล</t>
  </si>
  <si>
    <t>การพัฒนาชุมชน</t>
  </si>
  <si>
    <t>อาหารและโภชนาการ</t>
  </si>
  <si>
    <t>วิทยาศาสตร์การกีฬา</t>
  </si>
  <si>
    <t>วิทยาศาสตร์สิ่งแวดล้อม</t>
  </si>
  <si>
    <t>เคมี</t>
  </si>
  <si>
    <t>ชีววิทยา</t>
  </si>
  <si>
    <t>วิทยาการคอมพิวเตอร์</t>
  </si>
  <si>
    <t>ฟิสิกส์</t>
  </si>
  <si>
    <t>คอมพิวเตอร์ธุรกิจ</t>
  </si>
  <si>
    <t>การจัดการการเป็นผู้ประกอบการ</t>
  </si>
  <si>
    <t>นิเทศศาสตร์(การประชาสัมพันธ์)</t>
  </si>
  <si>
    <t>นิเทศศาสตร์(วิทยุกระจายเสียงและวิทยุโทรทัศน์)</t>
  </si>
  <si>
    <t>รวมวิทยาลัยนานาชาติ</t>
  </si>
  <si>
    <t>ศิลปศาสตรบัณฑิต</t>
  </si>
  <si>
    <t>เทคโนโลยีบัณฑิต</t>
  </si>
  <si>
    <t>วิทยาศาสตรบัณฑิต</t>
  </si>
  <si>
    <t>รัฐประศาสนศาสตรบัณฑิต</t>
  </si>
  <si>
    <t>นิเทศศาสตรบัณฑิต</t>
  </si>
  <si>
    <t>เศรษฐศาสตรบัณฑิต</t>
  </si>
  <si>
    <t>บัญชีบัณฑิต</t>
  </si>
  <si>
    <t>บริหารธุรกิจบัณฑิต</t>
  </si>
  <si>
    <t>สาธารณสุขศาสตรบัณฑิต</t>
  </si>
  <si>
    <t>ครุศาสตรบัณฑิต</t>
  </si>
  <si>
    <t>สอบคัดเลือก</t>
  </si>
  <si>
    <t xml:space="preserve">มา </t>
  </si>
  <si>
    <t>รับเพิ่มเติม</t>
  </si>
  <si>
    <t>รับโควตา</t>
  </si>
  <si>
    <t>คอมพิวเตอร์ธุรกิจ เทียบโอน</t>
  </si>
  <si>
    <t>บริหารงานก่อสร้าง</t>
  </si>
  <si>
    <t xml:space="preserve"> </t>
  </si>
  <si>
    <t>รหัสหมู่เรียน</t>
  </si>
  <si>
    <t>มาทั้งสิ้น</t>
  </si>
  <si>
    <t>รวมคณะมนุษยศาสตร์และสังคมศาสตร์</t>
  </si>
  <si>
    <t>รวมคณะวิทยาการจัดการ</t>
  </si>
  <si>
    <t>รวมคณะวิทยาศาสตร์และเทคโนโลยี</t>
  </si>
  <si>
    <t>รวมคณะครุศาสตร์</t>
  </si>
  <si>
    <t>การบัญชี  เทียบโอน</t>
  </si>
  <si>
    <t>การท่องเที่ยว</t>
  </si>
  <si>
    <t>วิศวกรรมอิเล็กทรอนิกส์</t>
  </si>
  <si>
    <t>นิติศาสตรบัณฑิต</t>
  </si>
  <si>
    <t>วิศวกรรมศาสตรบัณฑิต</t>
  </si>
  <si>
    <t>รวมคณะเกษตรศาสตร์</t>
  </si>
  <si>
    <t>ศิลปบัณฑิต</t>
  </si>
  <si>
    <t>พลศึกษา</t>
  </si>
  <si>
    <t>เทคโนโลยีการศึกษาและคอมพิวเตอร์</t>
  </si>
  <si>
    <t>ภาษาจีน</t>
  </si>
  <si>
    <t>ภาษาเกาหลี</t>
  </si>
  <si>
    <t>นาฏศิลป์</t>
  </si>
  <si>
    <t>การประถมศึกษา</t>
  </si>
  <si>
    <t>วิศวกรรมการจัดการพลังงาน</t>
  </si>
  <si>
    <t>ภาษาจีนธุรกิจ 2+2</t>
  </si>
  <si>
    <t>รับโควตาครั้งที่ 1</t>
  </si>
  <si>
    <t>รับโควตาครั้งที่ 2</t>
  </si>
  <si>
    <t>เทคโนโลยีอุตสาหการ  เทียบโอน</t>
  </si>
  <si>
    <t>การออกแบบนิเทศศิลป์</t>
  </si>
  <si>
    <t>รัฐประศาสนศาสตร์(บริหารรัฐกิจ)</t>
  </si>
  <si>
    <t>วิทยาลัยน่าน (ภาคปกติ)</t>
  </si>
  <si>
    <t>รวมวิทยาลัยน่านทั้งสิ้น</t>
  </si>
  <si>
    <t xml:space="preserve">                               ความร่วมมือกับจังหวัดแพร่ องค์การบริหารส่วนจังหวัดแพร่ มหาวิทยาลัยราชภัฏอุตรดิตถ์</t>
  </si>
  <si>
    <t>ภาคปกติ * โครงการความร่วมมือด้านวิชาการ การจัดการศึกษาระดับอุดมศึกษา โดยความร่วมมือกับจังหวัดแพร่ องค์การบริหารส่วนจังหวัดแพร่ มหาวิทยาลัยราชภัฏอุตรดิตถ์วิทยาเขตแพร่</t>
  </si>
  <si>
    <t>การตลาด</t>
  </si>
  <si>
    <t>การบริหารทรัพยากรมนุษย์</t>
  </si>
  <si>
    <t>การจัดการธุรกิจบริการ</t>
  </si>
  <si>
    <t>การจัดการวัฒนธรรม</t>
  </si>
  <si>
    <t>แผนรับ</t>
  </si>
  <si>
    <t>ข้อมูลการรับนักศึกษาภาคปกติ มหาวิทยาลัยราชภัฏอุตรดิตถ์ ปีการศึกษา 2559</t>
  </si>
  <si>
    <t>การจัดการ</t>
  </si>
  <si>
    <t>การตลาด เทียบโอน</t>
  </si>
  <si>
    <t>การบริหารทรัพยากรมนุษย์ เทียบโอน</t>
  </si>
  <si>
    <t>การจัดการธุรกิจบริการ เทียบโอน</t>
  </si>
  <si>
    <t>วิทยาการคอมพิวเตอร์ประยุกต์และเทคโนโลยีอินเทอร์เน็ต</t>
  </si>
  <si>
    <t>ปิด</t>
  </si>
  <si>
    <t>การจัดการเป็นผู้ประกอบการ</t>
  </si>
  <si>
    <t>9*</t>
  </si>
  <si>
    <t>*ไม่รวมสาขาวิชาที่ปิด และปกติแพร่</t>
  </si>
  <si>
    <t>ภาษาไทย(นักศึกษาจีน)</t>
  </si>
  <si>
    <t>หมายเหตุ  จำนวน 255    ไม่รวมสาขาวิชาที่ปิด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</si>
</sst>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ahoma"/>
      <family val="2"/>
      <charset val="222"/>
      <scheme val="minor"/>
    </font>
    <font>
      <sz val="1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0" xfId="0" applyFont="1" applyFill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1" xfId="2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" xfId="2" applyFont="1" applyFill="1" applyBorder="1" applyAlignment="1">
      <alignment horizontal="left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5" xfId="2" applyFont="1" applyFill="1" applyBorder="1" applyAlignment="1">
      <alignment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right"/>
    </xf>
    <xf numFmtId="3" fontId="2" fillId="0" borderId="0" xfId="0" applyNumberFormat="1" applyFont="1" applyFill="1"/>
    <xf numFmtId="0" fontId="2" fillId="0" borderId="1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4" fillId="0" borderId="2" xfId="2" applyFont="1" applyFill="1" applyBorder="1" applyAlignment="1"/>
    <xf numFmtId="0" fontId="2" fillId="0" borderId="5" xfId="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/>
    </xf>
    <xf numFmtId="0" fontId="2" fillId="0" borderId="3" xfId="0" applyFont="1" applyFill="1" applyBorder="1"/>
    <xf numFmtId="0" fontId="3" fillId="0" borderId="1" xfId="2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shrinkToFit="1"/>
    </xf>
    <xf numFmtId="0" fontId="2" fillId="0" borderId="1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" xfId="2" applyFont="1" applyFill="1" applyBorder="1" applyAlignment="1">
      <alignment horizontal="center"/>
    </xf>
    <xf numFmtId="3" fontId="2" fillId="0" borderId="7" xfId="2" applyNumberFormat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3" fontId="4" fillId="0" borderId="0" xfId="2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10" xfId="2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 shrinkToFit="1"/>
    </xf>
    <xf numFmtId="0" fontId="2" fillId="0" borderId="8" xfId="2" applyFont="1" applyFill="1" applyBorder="1" applyAlignment="1">
      <alignment horizontal="center" vertical="center" shrinkToFit="1"/>
    </xf>
    <xf numFmtId="0" fontId="2" fillId="0" borderId="6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/>
    </xf>
    <xf numFmtId="0" fontId="2" fillId="0" borderId="13" xfId="2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right"/>
    </xf>
    <xf numFmtId="0" fontId="2" fillId="0" borderId="4" xfId="2" applyFont="1" applyFill="1" applyBorder="1" applyAlignment="1">
      <alignment horizontal="right"/>
    </xf>
    <xf numFmtId="0" fontId="2" fillId="0" borderId="10" xfId="2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3">
    <cellStyle name="Normal" xfId="0" builtinId="0"/>
    <cellStyle name="ปกติ 2" xfId="1"/>
    <cellStyle name="ปกติ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135"/>
  <sheetViews>
    <sheetView tabSelected="1" topLeftCell="A126" workbookViewId="0">
      <selection activeCell="D143" sqref="D143"/>
    </sheetView>
  </sheetViews>
  <sheetFormatPr defaultColWidth="9" defaultRowHeight="21.75" x14ac:dyDescent="0.5"/>
  <cols>
    <col min="1" max="1" width="23.125" style="6" customWidth="1"/>
    <col min="2" max="2" width="5.375" style="6" customWidth="1"/>
    <col min="3" max="3" width="20.25" style="10" customWidth="1"/>
    <col min="4" max="4" width="36.875" style="6" customWidth="1"/>
    <col min="5" max="6" width="10.75" style="51" customWidth="1"/>
    <col min="7" max="8" width="6.75" style="51" customWidth="1"/>
    <col min="9" max="9" width="8.25" style="51" customWidth="1"/>
    <col min="10" max="13" width="6.75" style="51" customWidth="1"/>
    <col min="14" max="16384" width="9" style="6"/>
  </cols>
  <sheetData>
    <row r="1" spans="1:13" s="11" customFormat="1" x14ac:dyDescent="0.5">
      <c r="E1" s="51"/>
      <c r="F1" s="51"/>
      <c r="G1" s="51"/>
      <c r="H1" s="51"/>
      <c r="I1" s="51"/>
      <c r="J1" s="51"/>
      <c r="K1" s="51"/>
      <c r="L1" s="51"/>
      <c r="M1" s="52"/>
    </row>
    <row r="2" spans="1:13" x14ac:dyDescent="0.5">
      <c r="A2" s="79" t="s">
        <v>107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x14ac:dyDescent="0.5">
      <c r="A3" s="63" t="s">
        <v>13</v>
      </c>
      <c r="B3" s="61" t="s">
        <v>0</v>
      </c>
      <c r="C3" s="61" t="s">
        <v>21</v>
      </c>
      <c r="D3" s="63" t="s">
        <v>3</v>
      </c>
      <c r="E3" s="61" t="s">
        <v>1</v>
      </c>
      <c r="F3" s="61" t="s">
        <v>106</v>
      </c>
      <c r="G3" s="59" t="s">
        <v>93</v>
      </c>
      <c r="H3" s="60"/>
      <c r="I3" s="59" t="s">
        <v>94</v>
      </c>
      <c r="J3" s="60"/>
      <c r="K3" s="53" t="s">
        <v>67</v>
      </c>
      <c r="L3" s="65" t="s">
        <v>12</v>
      </c>
      <c r="M3" s="66"/>
    </row>
    <row r="4" spans="1:13" x14ac:dyDescent="0.5">
      <c r="A4" s="63"/>
      <c r="B4" s="62"/>
      <c r="C4" s="62"/>
      <c r="D4" s="63"/>
      <c r="E4" s="62"/>
      <c r="F4" s="64"/>
      <c r="G4" s="49" t="s">
        <v>22</v>
      </c>
      <c r="H4" s="49" t="s">
        <v>23</v>
      </c>
      <c r="I4" s="49" t="s">
        <v>22</v>
      </c>
      <c r="J4" s="49" t="s">
        <v>23</v>
      </c>
      <c r="K4" s="49" t="s">
        <v>23</v>
      </c>
      <c r="L4" s="49" t="s">
        <v>22</v>
      </c>
      <c r="M4" s="48" t="s">
        <v>66</v>
      </c>
    </row>
    <row r="5" spans="1:13" x14ac:dyDescent="0.5">
      <c r="A5" s="13"/>
      <c r="B5" s="12">
        <v>1</v>
      </c>
      <c r="C5" s="14" t="s">
        <v>64</v>
      </c>
      <c r="D5" s="15" t="s">
        <v>25</v>
      </c>
      <c r="E5" s="16">
        <v>590310101</v>
      </c>
      <c r="F5" s="16">
        <v>60</v>
      </c>
      <c r="G5" s="43">
        <v>77</v>
      </c>
      <c r="H5" s="43">
        <v>56</v>
      </c>
      <c r="I5" s="44"/>
      <c r="J5" s="44"/>
      <c r="K5" s="44"/>
      <c r="L5" s="44">
        <f>SUM(G5,I5)</f>
        <v>77</v>
      </c>
      <c r="M5" s="44">
        <f>SUM(H5,J5,K5)</f>
        <v>56</v>
      </c>
    </row>
    <row r="6" spans="1:13" x14ac:dyDescent="0.5">
      <c r="A6" s="17"/>
      <c r="B6" s="12">
        <v>2</v>
      </c>
      <c r="C6" s="14" t="s">
        <v>64</v>
      </c>
      <c r="D6" s="15" t="s">
        <v>31</v>
      </c>
      <c r="E6" s="16">
        <v>590310201</v>
      </c>
      <c r="F6" s="16">
        <v>60</v>
      </c>
      <c r="G6" s="43">
        <v>76</v>
      </c>
      <c r="H6" s="43">
        <v>55</v>
      </c>
      <c r="I6" s="44">
        <v>1</v>
      </c>
      <c r="J6" s="44">
        <v>1</v>
      </c>
      <c r="K6" s="44"/>
      <c r="L6" s="44">
        <f>SUM(G6,I6)</f>
        <v>77</v>
      </c>
      <c r="M6" s="44">
        <f>SUM(H6,J6,K6)</f>
        <v>56</v>
      </c>
    </row>
    <row r="7" spans="1:13" x14ac:dyDescent="0.5">
      <c r="A7" s="17"/>
      <c r="B7" s="12">
        <v>3</v>
      </c>
      <c r="C7" s="14" t="s">
        <v>64</v>
      </c>
      <c r="D7" s="15" t="s">
        <v>27</v>
      </c>
      <c r="E7" s="16">
        <v>590310301</v>
      </c>
      <c r="F7" s="16">
        <v>60</v>
      </c>
      <c r="G7" s="43">
        <v>81</v>
      </c>
      <c r="H7" s="43">
        <v>58</v>
      </c>
      <c r="I7" s="44" t="s">
        <v>71</v>
      </c>
      <c r="J7" s="44">
        <v>1</v>
      </c>
      <c r="K7" s="44"/>
      <c r="L7" s="44">
        <f>SUM(G7,I7)</f>
        <v>81</v>
      </c>
      <c r="M7" s="44">
        <f>SUM(H7,J7,K7)</f>
        <v>59</v>
      </c>
    </row>
    <row r="8" spans="1:13" x14ac:dyDescent="0.5">
      <c r="A8" s="17"/>
      <c r="B8" s="12">
        <v>4</v>
      </c>
      <c r="C8" s="14" t="s">
        <v>64</v>
      </c>
      <c r="D8" s="15" t="s">
        <v>30</v>
      </c>
      <c r="E8" s="16">
        <v>590310401</v>
      </c>
      <c r="F8" s="16">
        <v>60</v>
      </c>
      <c r="G8" s="43">
        <v>82</v>
      </c>
      <c r="H8" s="43">
        <v>55</v>
      </c>
      <c r="I8" s="44">
        <v>1</v>
      </c>
      <c r="J8" s="44">
        <v>1</v>
      </c>
      <c r="K8" s="44">
        <v>1</v>
      </c>
      <c r="L8" s="44">
        <f>SUM(G8,I8)</f>
        <v>83</v>
      </c>
      <c r="M8" s="44">
        <f>SUM(H8,J8,K8)</f>
        <v>57</v>
      </c>
    </row>
    <row r="9" spans="1:13" x14ac:dyDescent="0.5">
      <c r="A9" s="17"/>
      <c r="B9" s="12">
        <v>5</v>
      </c>
      <c r="C9" s="14" t="s">
        <v>64</v>
      </c>
      <c r="D9" s="15" t="s">
        <v>29</v>
      </c>
      <c r="E9" s="16">
        <v>590310501</v>
      </c>
      <c r="F9" s="16">
        <v>60</v>
      </c>
      <c r="G9" s="43">
        <v>83</v>
      </c>
      <c r="H9" s="43">
        <v>54</v>
      </c>
      <c r="I9" s="44">
        <v>3</v>
      </c>
      <c r="J9" s="44">
        <v>3</v>
      </c>
      <c r="K9" s="44"/>
      <c r="L9" s="44">
        <f>SUM(G9,I9)</f>
        <v>86</v>
      </c>
      <c r="M9" s="44">
        <f>SUM(H9,J9,K9)</f>
        <v>57</v>
      </c>
    </row>
    <row r="10" spans="1:13" x14ac:dyDescent="0.5">
      <c r="A10" s="17"/>
      <c r="B10" s="12">
        <v>6</v>
      </c>
      <c r="C10" s="14" t="s">
        <v>64</v>
      </c>
      <c r="D10" s="15" t="s">
        <v>85</v>
      </c>
      <c r="E10" s="16">
        <v>590310801</v>
      </c>
      <c r="F10" s="16">
        <v>60</v>
      </c>
      <c r="G10" s="43">
        <v>52</v>
      </c>
      <c r="H10" s="43">
        <v>47</v>
      </c>
      <c r="I10" s="44">
        <v>14</v>
      </c>
      <c r="J10" s="44">
        <v>10</v>
      </c>
      <c r="K10" s="44">
        <v>3</v>
      </c>
      <c r="L10" s="44">
        <f t="shared" ref="L10:L21" si="0">SUM(G10,I10)</f>
        <v>66</v>
      </c>
      <c r="M10" s="44">
        <f t="shared" ref="M10:M21" si="1">SUM(H10,J10,K10)</f>
        <v>60</v>
      </c>
    </row>
    <row r="11" spans="1:13" x14ac:dyDescent="0.5">
      <c r="A11" s="17"/>
      <c r="B11" s="12">
        <v>7</v>
      </c>
      <c r="C11" s="14" t="s">
        <v>64</v>
      </c>
      <c r="D11" s="6" t="s">
        <v>18</v>
      </c>
      <c r="E11" s="16">
        <v>590311101</v>
      </c>
      <c r="F11" s="16">
        <v>30</v>
      </c>
      <c r="G11" s="43">
        <v>11</v>
      </c>
      <c r="H11" s="43">
        <v>6</v>
      </c>
      <c r="I11" s="44">
        <v>20</v>
      </c>
      <c r="J11" s="44">
        <v>16</v>
      </c>
      <c r="K11" s="44"/>
      <c r="L11" s="44">
        <f t="shared" si="0"/>
        <v>31</v>
      </c>
      <c r="M11" s="44">
        <f t="shared" si="1"/>
        <v>22</v>
      </c>
    </row>
    <row r="12" spans="1:13" x14ac:dyDescent="0.5">
      <c r="A12" s="18" t="s">
        <v>14</v>
      </c>
      <c r="B12" s="12">
        <v>8</v>
      </c>
      <c r="C12" s="14" t="s">
        <v>64</v>
      </c>
      <c r="D12" s="15" t="s">
        <v>90</v>
      </c>
      <c r="E12" s="16">
        <v>590312801</v>
      </c>
      <c r="F12" s="16">
        <v>60</v>
      </c>
      <c r="G12" s="43">
        <v>81</v>
      </c>
      <c r="H12" s="43">
        <v>56</v>
      </c>
      <c r="I12" s="44">
        <v>2</v>
      </c>
      <c r="J12" s="44">
        <v>2</v>
      </c>
      <c r="K12" s="44"/>
      <c r="L12" s="44">
        <f t="shared" si="0"/>
        <v>83</v>
      </c>
      <c r="M12" s="44">
        <f t="shared" si="1"/>
        <v>58</v>
      </c>
    </row>
    <row r="13" spans="1:13" x14ac:dyDescent="0.5">
      <c r="A13" s="17"/>
      <c r="B13" s="12">
        <v>9</v>
      </c>
      <c r="C13" s="14" t="s">
        <v>64</v>
      </c>
      <c r="D13" s="15" t="s">
        <v>28</v>
      </c>
      <c r="E13" s="16">
        <v>590313901</v>
      </c>
      <c r="F13" s="16">
        <v>60</v>
      </c>
      <c r="G13" s="43">
        <v>35</v>
      </c>
      <c r="H13" s="43">
        <v>23</v>
      </c>
      <c r="I13" s="44">
        <v>24</v>
      </c>
      <c r="J13" s="44">
        <v>17</v>
      </c>
      <c r="K13" s="44"/>
      <c r="L13" s="44">
        <f t="shared" si="0"/>
        <v>59</v>
      </c>
      <c r="M13" s="44">
        <f t="shared" si="1"/>
        <v>40</v>
      </c>
    </row>
    <row r="14" spans="1:13" x14ac:dyDescent="0.5">
      <c r="A14" s="17"/>
      <c r="B14" s="12">
        <v>10</v>
      </c>
      <c r="C14" s="14" t="s">
        <v>64</v>
      </c>
      <c r="D14" s="15" t="s">
        <v>26</v>
      </c>
      <c r="E14" s="16">
        <v>590314001</v>
      </c>
      <c r="F14" s="16">
        <v>60</v>
      </c>
      <c r="G14" s="43">
        <v>78</v>
      </c>
      <c r="H14" s="43">
        <v>56</v>
      </c>
      <c r="I14" s="44">
        <v>4</v>
      </c>
      <c r="J14" s="44">
        <v>4</v>
      </c>
      <c r="K14" s="44"/>
      <c r="L14" s="44">
        <f t="shared" si="0"/>
        <v>82</v>
      </c>
      <c r="M14" s="44">
        <f t="shared" si="1"/>
        <v>60</v>
      </c>
    </row>
    <row r="15" spans="1:13" x14ac:dyDescent="0.5">
      <c r="A15" s="17"/>
      <c r="B15" s="12">
        <v>11</v>
      </c>
      <c r="C15" s="14" t="s">
        <v>64</v>
      </c>
      <c r="D15" s="15" t="s">
        <v>46</v>
      </c>
      <c r="E15" s="16">
        <v>590315201</v>
      </c>
      <c r="F15" s="16">
        <v>60</v>
      </c>
      <c r="G15" s="43">
        <v>28</v>
      </c>
      <c r="H15" s="43">
        <v>15</v>
      </c>
      <c r="I15" s="44">
        <v>45</v>
      </c>
      <c r="J15" s="44">
        <v>29</v>
      </c>
      <c r="K15" s="44">
        <v>10</v>
      </c>
      <c r="L15" s="44">
        <f t="shared" si="0"/>
        <v>73</v>
      </c>
      <c r="M15" s="44">
        <f t="shared" si="1"/>
        <v>54</v>
      </c>
    </row>
    <row r="16" spans="1:13" x14ac:dyDescent="0.5">
      <c r="A16" s="17"/>
      <c r="B16" s="12">
        <v>12</v>
      </c>
      <c r="C16" s="14" t="s">
        <v>64</v>
      </c>
      <c r="D16" s="15" t="s">
        <v>47</v>
      </c>
      <c r="E16" s="16">
        <v>590315301</v>
      </c>
      <c r="F16" s="16">
        <v>60</v>
      </c>
      <c r="G16" s="43">
        <v>82</v>
      </c>
      <c r="H16" s="43">
        <v>50</v>
      </c>
      <c r="I16" s="44">
        <v>5</v>
      </c>
      <c r="J16" s="44">
        <v>5</v>
      </c>
      <c r="K16" s="44"/>
      <c r="L16" s="44">
        <f t="shared" si="0"/>
        <v>87</v>
      </c>
      <c r="M16" s="44">
        <f t="shared" si="1"/>
        <v>55</v>
      </c>
    </row>
    <row r="17" spans="1:13" x14ac:dyDescent="0.5">
      <c r="A17" s="17"/>
      <c r="B17" s="12">
        <v>13</v>
      </c>
      <c r="C17" s="14" t="s">
        <v>64</v>
      </c>
      <c r="D17" s="15" t="s">
        <v>86</v>
      </c>
      <c r="E17" s="16">
        <v>590315401</v>
      </c>
      <c r="F17" s="16">
        <v>30</v>
      </c>
      <c r="G17" s="43">
        <v>11</v>
      </c>
      <c r="H17" s="43">
        <v>8</v>
      </c>
      <c r="I17" s="44">
        <v>19</v>
      </c>
      <c r="J17" s="44">
        <v>18</v>
      </c>
      <c r="K17" s="44"/>
      <c r="L17" s="44">
        <f t="shared" si="0"/>
        <v>30</v>
      </c>
      <c r="M17" s="44">
        <f t="shared" si="1"/>
        <v>26</v>
      </c>
    </row>
    <row r="18" spans="1:13" x14ac:dyDescent="0.5">
      <c r="A18" s="17"/>
      <c r="B18" s="12">
        <v>14</v>
      </c>
      <c r="C18" s="14" t="s">
        <v>64</v>
      </c>
      <c r="D18" s="15" t="s">
        <v>49</v>
      </c>
      <c r="E18" s="16">
        <v>590316201</v>
      </c>
      <c r="F18" s="16">
        <v>30</v>
      </c>
      <c r="G18" s="43">
        <v>32</v>
      </c>
      <c r="H18" s="43">
        <v>23</v>
      </c>
      <c r="I18" s="44">
        <v>7</v>
      </c>
      <c r="J18" s="44">
        <v>4</v>
      </c>
      <c r="K18" s="44"/>
      <c r="L18" s="44">
        <f>SUM(G18,I18)</f>
        <v>39</v>
      </c>
      <c r="M18" s="44">
        <f>SUM(H18,J18,K18)</f>
        <v>27</v>
      </c>
    </row>
    <row r="19" spans="1:13" x14ac:dyDescent="0.5">
      <c r="A19" s="17"/>
      <c r="B19" s="12">
        <v>15</v>
      </c>
      <c r="C19" s="14" t="s">
        <v>64</v>
      </c>
      <c r="D19" s="15" t="s">
        <v>87</v>
      </c>
      <c r="E19" s="16">
        <v>590318001</v>
      </c>
      <c r="F19" s="16">
        <v>60</v>
      </c>
      <c r="G19" s="43">
        <v>56</v>
      </c>
      <c r="H19" s="43">
        <v>48</v>
      </c>
      <c r="I19" s="44">
        <v>12</v>
      </c>
      <c r="J19" s="44">
        <v>5</v>
      </c>
      <c r="K19" s="44">
        <v>2</v>
      </c>
      <c r="L19" s="44">
        <f t="shared" si="0"/>
        <v>68</v>
      </c>
      <c r="M19" s="44">
        <f t="shared" si="1"/>
        <v>55</v>
      </c>
    </row>
    <row r="20" spans="1:13" x14ac:dyDescent="0.5">
      <c r="A20" s="17"/>
      <c r="B20" s="12">
        <v>16</v>
      </c>
      <c r="C20" s="14" t="s">
        <v>64</v>
      </c>
      <c r="D20" s="15" t="s">
        <v>88</v>
      </c>
      <c r="E20" s="16">
        <v>590318101</v>
      </c>
      <c r="F20" s="16">
        <v>30</v>
      </c>
      <c r="G20" s="43">
        <v>11</v>
      </c>
      <c r="H20" s="43">
        <v>7</v>
      </c>
      <c r="I20" s="44">
        <v>11</v>
      </c>
      <c r="J20" s="44">
        <v>8</v>
      </c>
      <c r="K20" s="44"/>
      <c r="L20" s="44">
        <f t="shared" si="0"/>
        <v>22</v>
      </c>
      <c r="M20" s="44">
        <f t="shared" si="1"/>
        <v>15</v>
      </c>
    </row>
    <row r="21" spans="1:13" x14ac:dyDescent="0.5">
      <c r="A21" s="17"/>
      <c r="B21" s="12">
        <v>17</v>
      </c>
      <c r="C21" s="14" t="s">
        <v>64</v>
      </c>
      <c r="D21" s="15" t="s">
        <v>89</v>
      </c>
      <c r="E21" s="16">
        <v>590318201</v>
      </c>
      <c r="F21" s="16">
        <v>30</v>
      </c>
      <c r="G21" s="43">
        <v>25</v>
      </c>
      <c r="H21" s="43">
        <v>19</v>
      </c>
      <c r="I21" s="44">
        <v>11</v>
      </c>
      <c r="J21" s="44">
        <v>6</v>
      </c>
      <c r="K21" s="44">
        <v>2</v>
      </c>
      <c r="L21" s="44">
        <f t="shared" si="0"/>
        <v>36</v>
      </c>
      <c r="M21" s="44">
        <f t="shared" si="1"/>
        <v>27</v>
      </c>
    </row>
    <row r="22" spans="1:13" x14ac:dyDescent="0.5">
      <c r="A22" s="19"/>
      <c r="B22" s="12"/>
      <c r="C22" s="75" t="s">
        <v>77</v>
      </c>
      <c r="D22" s="77"/>
      <c r="E22" s="49"/>
      <c r="F22" s="49">
        <f>SUM(F5:F21)</f>
        <v>870</v>
      </c>
      <c r="G22" s="44">
        <f>SUM(G5:G21)</f>
        <v>901</v>
      </c>
      <c r="H22" s="44">
        <f t="shared" ref="H22:M22" si="2">SUM(H5:H21)</f>
        <v>636</v>
      </c>
      <c r="I22" s="44">
        <f t="shared" si="2"/>
        <v>179</v>
      </c>
      <c r="J22" s="44">
        <f t="shared" si="2"/>
        <v>130</v>
      </c>
      <c r="K22" s="44">
        <f t="shared" si="2"/>
        <v>18</v>
      </c>
      <c r="L22" s="44">
        <f t="shared" si="2"/>
        <v>1080</v>
      </c>
      <c r="M22" s="44">
        <f t="shared" si="2"/>
        <v>784</v>
      </c>
    </row>
    <row r="23" spans="1:13" x14ac:dyDescent="0.5">
      <c r="A23" s="20"/>
      <c r="B23" s="21"/>
      <c r="C23" s="21"/>
      <c r="D23" s="21"/>
      <c r="E23" s="21"/>
      <c r="F23" s="21"/>
      <c r="G23" s="54"/>
      <c r="H23" s="54"/>
      <c r="I23" s="54"/>
      <c r="J23" s="54"/>
      <c r="K23" s="54"/>
      <c r="L23" s="54"/>
      <c r="M23" s="54"/>
    </row>
    <row r="24" spans="1:13" x14ac:dyDescent="0.5">
      <c r="A24" s="39"/>
      <c r="B24" s="38"/>
      <c r="C24" s="38"/>
      <c r="D24" s="38"/>
      <c r="E24" s="46"/>
      <c r="F24" s="46"/>
      <c r="G24" s="55"/>
      <c r="H24" s="55"/>
      <c r="I24" s="55"/>
      <c r="J24" s="55"/>
      <c r="K24" s="55"/>
      <c r="L24" s="55"/>
      <c r="M24" s="55"/>
    </row>
    <row r="25" spans="1:13" x14ac:dyDescent="0.5">
      <c r="A25" s="39"/>
      <c r="B25" s="38"/>
      <c r="C25" s="38"/>
      <c r="D25" s="38"/>
      <c r="E25" s="46"/>
      <c r="F25" s="46"/>
      <c r="G25" s="55"/>
      <c r="H25" s="55"/>
      <c r="I25" s="55"/>
      <c r="J25" s="55"/>
      <c r="K25" s="55"/>
      <c r="L25" s="55"/>
      <c r="M25" s="55"/>
    </row>
    <row r="26" spans="1:13" x14ac:dyDescent="0.5">
      <c r="A26" s="7"/>
      <c r="B26" s="8"/>
      <c r="C26" s="8"/>
      <c r="D26" s="8"/>
      <c r="E26" s="46"/>
      <c r="F26" s="46"/>
      <c r="G26" s="55"/>
      <c r="H26" s="55"/>
      <c r="I26" s="55"/>
      <c r="J26" s="55"/>
      <c r="K26" s="55"/>
      <c r="L26" s="55"/>
      <c r="M26" s="56"/>
    </row>
    <row r="27" spans="1:13" x14ac:dyDescent="0.5">
      <c r="A27" s="7"/>
      <c r="B27" s="8"/>
      <c r="C27" s="8"/>
      <c r="D27" s="8"/>
      <c r="E27" s="46"/>
      <c r="F27" s="46"/>
      <c r="G27" s="55"/>
      <c r="H27" s="55"/>
      <c r="I27" s="55"/>
      <c r="J27" s="55"/>
      <c r="K27" s="55"/>
      <c r="L27" s="55"/>
      <c r="M27" s="56"/>
    </row>
    <row r="28" spans="1:13" x14ac:dyDescent="0.5">
      <c r="A28" s="63" t="s">
        <v>13</v>
      </c>
      <c r="B28" s="61" t="s">
        <v>0</v>
      </c>
      <c r="C28" s="61" t="s">
        <v>21</v>
      </c>
      <c r="D28" s="63" t="s">
        <v>3</v>
      </c>
      <c r="E28" s="61" t="s">
        <v>1</v>
      </c>
      <c r="F28" s="61" t="s">
        <v>106</v>
      </c>
      <c r="G28" s="59" t="s">
        <v>93</v>
      </c>
      <c r="H28" s="60"/>
      <c r="I28" s="59" t="s">
        <v>94</v>
      </c>
      <c r="J28" s="60"/>
      <c r="K28" s="53" t="s">
        <v>67</v>
      </c>
      <c r="L28" s="65" t="s">
        <v>12</v>
      </c>
      <c r="M28" s="66"/>
    </row>
    <row r="29" spans="1:13" x14ac:dyDescent="0.5">
      <c r="A29" s="63"/>
      <c r="B29" s="62"/>
      <c r="C29" s="62"/>
      <c r="D29" s="63"/>
      <c r="E29" s="62"/>
      <c r="F29" s="64"/>
      <c r="G29" s="49" t="s">
        <v>22</v>
      </c>
      <c r="H29" s="49" t="s">
        <v>23</v>
      </c>
      <c r="I29" s="49" t="s">
        <v>22</v>
      </c>
      <c r="J29" s="49" t="s">
        <v>23</v>
      </c>
      <c r="K29" s="49" t="s">
        <v>23</v>
      </c>
      <c r="L29" s="49" t="s">
        <v>22</v>
      </c>
      <c r="M29" s="48" t="s">
        <v>66</v>
      </c>
    </row>
    <row r="30" spans="1:13" x14ac:dyDescent="0.5">
      <c r="A30" s="67" t="s">
        <v>15</v>
      </c>
      <c r="B30" s="12">
        <v>18</v>
      </c>
      <c r="C30" s="14" t="s">
        <v>57</v>
      </c>
      <c r="D30" s="15" t="s">
        <v>30</v>
      </c>
      <c r="E30" s="16">
        <v>590420401</v>
      </c>
      <c r="F30" s="16">
        <v>40</v>
      </c>
      <c r="G30" s="43">
        <v>59</v>
      </c>
      <c r="H30" s="43">
        <v>8</v>
      </c>
      <c r="I30" s="44">
        <v>22</v>
      </c>
      <c r="J30" s="44">
        <v>8</v>
      </c>
      <c r="K30" s="44">
        <v>6</v>
      </c>
      <c r="L30" s="44">
        <f t="shared" ref="L30:L39" si="3">SUM(G30,I30)</f>
        <v>81</v>
      </c>
      <c r="M30" s="44">
        <f>SUM(H30,J30,K30)</f>
        <v>22</v>
      </c>
    </row>
    <row r="31" spans="1:13" x14ac:dyDescent="0.5">
      <c r="A31" s="73"/>
      <c r="B31" s="12">
        <v>19</v>
      </c>
      <c r="C31" s="14" t="s">
        <v>57</v>
      </c>
      <c r="D31" s="15" t="s">
        <v>43</v>
      </c>
      <c r="E31" s="16">
        <v>590420601</v>
      </c>
      <c r="F31" s="16">
        <v>40</v>
      </c>
      <c r="G31" s="43">
        <v>54</v>
      </c>
      <c r="H31" s="43">
        <v>3</v>
      </c>
      <c r="I31" s="44">
        <v>19</v>
      </c>
      <c r="J31" s="44">
        <v>12</v>
      </c>
      <c r="K31" s="44">
        <v>2</v>
      </c>
      <c r="L31" s="44">
        <f t="shared" si="3"/>
        <v>73</v>
      </c>
      <c r="M31" s="44">
        <f t="shared" ref="M31:M39" si="4">SUM(H31,J31,K31)</f>
        <v>17</v>
      </c>
    </row>
    <row r="32" spans="1:13" x14ac:dyDescent="0.5">
      <c r="A32" s="73"/>
      <c r="B32" s="12">
        <v>20</v>
      </c>
      <c r="C32" s="14" t="s">
        <v>57</v>
      </c>
      <c r="D32" s="15" t="s">
        <v>48</v>
      </c>
      <c r="E32" s="16">
        <v>590423801</v>
      </c>
      <c r="F32" s="16">
        <v>80</v>
      </c>
      <c r="G32" s="43">
        <v>34</v>
      </c>
      <c r="H32" s="43">
        <v>14</v>
      </c>
      <c r="I32" s="44">
        <v>24</v>
      </c>
      <c r="J32" s="44">
        <v>13</v>
      </c>
      <c r="K32" s="44">
        <v>4</v>
      </c>
      <c r="L32" s="44">
        <f t="shared" si="3"/>
        <v>58</v>
      </c>
      <c r="M32" s="44">
        <f t="shared" si="4"/>
        <v>31</v>
      </c>
    </row>
    <row r="33" spans="1:13" x14ac:dyDescent="0.5">
      <c r="A33" s="73"/>
      <c r="B33" s="12">
        <v>21</v>
      </c>
      <c r="C33" s="14" t="s">
        <v>57</v>
      </c>
      <c r="D33" s="15" t="s">
        <v>46</v>
      </c>
      <c r="E33" s="16">
        <v>590425201</v>
      </c>
      <c r="F33" s="16">
        <v>40</v>
      </c>
      <c r="G33" s="43">
        <v>26</v>
      </c>
      <c r="H33" s="43">
        <v>2</v>
      </c>
      <c r="I33" s="44">
        <v>8</v>
      </c>
      <c r="J33" s="44">
        <v>2</v>
      </c>
      <c r="K33" s="44">
        <v>1</v>
      </c>
      <c r="L33" s="44">
        <f>SUM(G33,I33)</f>
        <v>34</v>
      </c>
      <c r="M33" s="44">
        <f>SUM(H33,J33,K33)</f>
        <v>5</v>
      </c>
    </row>
    <row r="34" spans="1:13" x14ac:dyDescent="0.5">
      <c r="A34" s="73"/>
      <c r="B34" s="12">
        <v>22</v>
      </c>
      <c r="C34" s="14" t="s">
        <v>57</v>
      </c>
      <c r="D34" s="15" t="s">
        <v>47</v>
      </c>
      <c r="E34" s="16">
        <v>590425301</v>
      </c>
      <c r="F34" s="16">
        <v>40</v>
      </c>
      <c r="G34" s="43">
        <v>51</v>
      </c>
      <c r="H34" s="43">
        <v>6</v>
      </c>
      <c r="I34" s="44">
        <v>33</v>
      </c>
      <c r="J34" s="44">
        <v>7</v>
      </c>
      <c r="K34" s="44">
        <v>2</v>
      </c>
      <c r="L34" s="44">
        <f t="shared" si="3"/>
        <v>84</v>
      </c>
      <c r="M34" s="44">
        <f t="shared" si="4"/>
        <v>15</v>
      </c>
    </row>
    <row r="35" spans="1:13" x14ac:dyDescent="0.5">
      <c r="A35" s="73"/>
      <c r="B35" s="12">
        <v>23</v>
      </c>
      <c r="C35" s="14" t="s">
        <v>57</v>
      </c>
      <c r="D35" s="15" t="s">
        <v>45</v>
      </c>
      <c r="E35" s="16">
        <v>590429401</v>
      </c>
      <c r="F35" s="16">
        <v>40</v>
      </c>
      <c r="G35" s="43">
        <v>57</v>
      </c>
      <c r="H35" s="43">
        <v>7</v>
      </c>
      <c r="I35" s="44">
        <v>13</v>
      </c>
      <c r="J35" s="44">
        <v>4</v>
      </c>
      <c r="K35" s="44">
        <v>2</v>
      </c>
      <c r="L35" s="44">
        <f t="shared" si="3"/>
        <v>70</v>
      </c>
      <c r="M35" s="44">
        <f t="shared" si="4"/>
        <v>13</v>
      </c>
    </row>
    <row r="36" spans="1:13" x14ac:dyDescent="0.5">
      <c r="A36" s="73"/>
      <c r="B36" s="12">
        <v>24</v>
      </c>
      <c r="C36" s="14" t="s">
        <v>57</v>
      </c>
      <c r="D36" s="15" t="s">
        <v>44</v>
      </c>
      <c r="E36" s="16">
        <v>590429501</v>
      </c>
      <c r="F36" s="16">
        <v>60</v>
      </c>
      <c r="G36" s="43">
        <v>72</v>
      </c>
      <c r="H36" s="43">
        <v>17</v>
      </c>
      <c r="I36" s="44">
        <v>52</v>
      </c>
      <c r="J36" s="44">
        <v>24</v>
      </c>
      <c r="K36" s="44">
        <v>8</v>
      </c>
      <c r="L36" s="44">
        <f t="shared" si="3"/>
        <v>124</v>
      </c>
      <c r="M36" s="44">
        <f t="shared" si="4"/>
        <v>49</v>
      </c>
    </row>
    <row r="37" spans="1:13" x14ac:dyDescent="0.5">
      <c r="A37" s="73"/>
      <c r="B37" s="12">
        <v>25</v>
      </c>
      <c r="C37" s="14" t="s">
        <v>57</v>
      </c>
      <c r="D37" s="15" t="s">
        <v>4</v>
      </c>
      <c r="E37" s="16">
        <v>590429701</v>
      </c>
      <c r="F37" s="16">
        <v>40</v>
      </c>
      <c r="G37" s="43">
        <v>17</v>
      </c>
      <c r="H37" s="43">
        <v>6</v>
      </c>
      <c r="I37" s="44">
        <v>5</v>
      </c>
      <c r="J37" s="44">
        <v>3</v>
      </c>
      <c r="K37" s="44">
        <v>4</v>
      </c>
      <c r="L37" s="44">
        <f t="shared" si="3"/>
        <v>22</v>
      </c>
      <c r="M37" s="44">
        <f t="shared" si="4"/>
        <v>13</v>
      </c>
    </row>
    <row r="38" spans="1:13" x14ac:dyDescent="0.5">
      <c r="A38" s="73"/>
      <c r="B38" s="40">
        <v>26</v>
      </c>
      <c r="C38" s="14" t="s">
        <v>57</v>
      </c>
      <c r="D38" s="15" t="s">
        <v>112</v>
      </c>
      <c r="E38" s="16" t="s">
        <v>113</v>
      </c>
      <c r="F38" s="16">
        <v>40</v>
      </c>
      <c r="G38" s="43">
        <v>10</v>
      </c>
      <c r="H38" s="43">
        <v>2</v>
      </c>
      <c r="I38" s="44">
        <v>5</v>
      </c>
      <c r="J38" s="44">
        <v>2</v>
      </c>
      <c r="K38" s="44"/>
      <c r="L38" s="44">
        <f>SUM(G38,I38)</f>
        <v>15</v>
      </c>
      <c r="M38" s="44">
        <f>SUM(H38,J38,K38)</f>
        <v>4</v>
      </c>
    </row>
    <row r="39" spans="1:13" x14ac:dyDescent="0.5">
      <c r="A39" s="73"/>
      <c r="B39" s="12">
        <v>27</v>
      </c>
      <c r="C39" s="14" t="s">
        <v>63</v>
      </c>
      <c r="D39" s="6" t="s">
        <v>20</v>
      </c>
      <c r="E39" s="16">
        <v>590427901</v>
      </c>
      <c r="F39" s="16">
        <v>120</v>
      </c>
      <c r="G39" s="43">
        <v>118</v>
      </c>
      <c r="H39" s="43">
        <v>49</v>
      </c>
      <c r="I39" s="44">
        <v>47</v>
      </c>
      <c r="J39" s="44">
        <v>28</v>
      </c>
      <c r="K39" s="44">
        <v>13</v>
      </c>
      <c r="L39" s="44">
        <f t="shared" si="3"/>
        <v>165</v>
      </c>
      <c r="M39" s="44">
        <f t="shared" si="4"/>
        <v>90</v>
      </c>
    </row>
    <row r="40" spans="1:13" x14ac:dyDescent="0.5">
      <c r="A40" s="68"/>
      <c r="B40" s="12"/>
      <c r="C40" s="75" t="s">
        <v>76</v>
      </c>
      <c r="D40" s="77"/>
      <c r="E40" s="49"/>
      <c r="F40" s="49">
        <f t="shared" ref="F40:L40" si="5">SUM(F30:F39)</f>
        <v>540</v>
      </c>
      <c r="G40" s="49">
        <f t="shared" si="5"/>
        <v>498</v>
      </c>
      <c r="H40" s="49">
        <f t="shared" si="5"/>
        <v>114</v>
      </c>
      <c r="I40" s="49">
        <f t="shared" si="5"/>
        <v>228</v>
      </c>
      <c r="J40" s="49">
        <f t="shared" si="5"/>
        <v>103</v>
      </c>
      <c r="K40" s="49">
        <f t="shared" si="5"/>
        <v>42</v>
      </c>
      <c r="L40" s="44">
        <f t="shared" si="5"/>
        <v>726</v>
      </c>
      <c r="M40" s="44">
        <v>255</v>
      </c>
    </row>
    <row r="41" spans="1:13" x14ac:dyDescent="0.5">
      <c r="A41" s="7"/>
      <c r="B41" s="21"/>
      <c r="C41" s="22"/>
      <c r="D41" s="22" t="s">
        <v>118</v>
      </c>
      <c r="E41" s="21"/>
      <c r="F41" s="21"/>
      <c r="G41" s="54"/>
      <c r="H41" s="54"/>
      <c r="I41" s="54"/>
      <c r="J41" s="54"/>
      <c r="K41" s="54"/>
      <c r="L41" s="54"/>
      <c r="M41" s="54"/>
    </row>
    <row r="42" spans="1:13" x14ac:dyDescent="0.5">
      <c r="A42" s="7"/>
      <c r="B42" s="8"/>
      <c r="C42" s="9"/>
      <c r="D42" s="9"/>
      <c r="E42" s="46"/>
      <c r="F42" s="46"/>
      <c r="G42" s="55"/>
      <c r="H42" s="55"/>
      <c r="I42" s="55"/>
      <c r="J42" s="55"/>
      <c r="K42" s="55"/>
      <c r="L42" s="55"/>
      <c r="M42" s="55"/>
    </row>
    <row r="43" spans="1:13" x14ac:dyDescent="0.5">
      <c r="A43" s="7"/>
      <c r="B43" s="8"/>
      <c r="C43" s="9"/>
      <c r="D43" s="9"/>
      <c r="E43" s="46"/>
      <c r="F43" s="46"/>
      <c r="G43" s="55"/>
      <c r="H43" s="55"/>
      <c r="I43" s="55"/>
      <c r="J43" s="55"/>
      <c r="K43" s="55"/>
      <c r="L43" s="55"/>
      <c r="M43" s="55"/>
    </row>
    <row r="44" spans="1:13" x14ac:dyDescent="0.5">
      <c r="A44" s="7"/>
      <c r="B44" s="8"/>
      <c r="C44" s="9"/>
      <c r="D44" s="9"/>
      <c r="E44" s="46"/>
      <c r="F44" s="46"/>
      <c r="G44" s="55"/>
      <c r="H44" s="55"/>
      <c r="I44" s="55"/>
      <c r="J44" s="55"/>
      <c r="K44" s="55"/>
      <c r="L44" s="55"/>
      <c r="M44" s="55"/>
    </row>
    <row r="45" spans="1:13" x14ac:dyDescent="0.5">
      <c r="A45" s="7"/>
      <c r="B45" s="8"/>
      <c r="C45" s="9"/>
      <c r="D45" s="9"/>
      <c r="E45" s="46"/>
      <c r="F45" s="46"/>
      <c r="G45" s="55"/>
      <c r="H45" s="55"/>
      <c r="I45" s="55"/>
      <c r="J45" s="55"/>
      <c r="K45" s="55"/>
      <c r="L45" s="55"/>
      <c r="M45" s="55"/>
    </row>
    <row r="46" spans="1:13" x14ac:dyDescent="0.5">
      <c r="A46" s="47"/>
      <c r="B46" s="46"/>
      <c r="C46" s="9"/>
      <c r="D46" s="9"/>
      <c r="E46" s="46"/>
      <c r="F46" s="46"/>
      <c r="G46" s="55"/>
      <c r="H46" s="55"/>
      <c r="I46" s="55"/>
      <c r="J46" s="55"/>
      <c r="K46" s="55"/>
      <c r="L46" s="55"/>
      <c r="M46" s="55"/>
    </row>
    <row r="47" spans="1:13" x14ac:dyDescent="0.5">
      <c r="A47" s="7"/>
      <c r="B47" s="8"/>
      <c r="C47" s="9"/>
      <c r="D47" s="9"/>
      <c r="E47" s="46"/>
      <c r="F47" s="46"/>
      <c r="G47" s="55"/>
      <c r="H47" s="55"/>
      <c r="I47" s="55"/>
      <c r="J47" s="55"/>
      <c r="K47" s="55"/>
      <c r="L47" s="55"/>
      <c r="M47" s="55"/>
    </row>
    <row r="48" spans="1:13" x14ac:dyDescent="0.5">
      <c r="A48" s="7"/>
      <c r="B48" s="8"/>
      <c r="C48" s="9"/>
      <c r="D48" s="9"/>
      <c r="E48" s="46"/>
      <c r="F48" s="46"/>
      <c r="G48" s="55"/>
      <c r="H48" s="55"/>
      <c r="I48" s="55"/>
      <c r="J48" s="55"/>
      <c r="K48" s="55"/>
      <c r="L48" s="55"/>
      <c r="M48" s="55"/>
    </row>
    <row r="49" spans="1:14" x14ac:dyDescent="0.5">
      <c r="A49" s="7"/>
      <c r="B49" s="8"/>
      <c r="C49" s="9"/>
      <c r="D49" s="9"/>
      <c r="E49" s="46"/>
      <c r="F49" s="46"/>
      <c r="G49" s="55"/>
      <c r="H49" s="55"/>
      <c r="I49" s="55"/>
      <c r="J49" s="55"/>
      <c r="K49" s="55"/>
      <c r="L49" s="55"/>
      <c r="M49" s="55"/>
    </row>
    <row r="50" spans="1:14" x14ac:dyDescent="0.5">
      <c r="A50" s="7"/>
      <c r="B50" s="8"/>
      <c r="C50" s="9"/>
      <c r="D50" s="9"/>
      <c r="E50" s="46"/>
      <c r="F50" s="46"/>
      <c r="G50" s="55"/>
      <c r="H50" s="55"/>
      <c r="I50" s="55"/>
      <c r="J50" s="55"/>
      <c r="K50" s="55"/>
      <c r="L50" s="55"/>
      <c r="M50" s="55"/>
    </row>
    <row r="51" spans="1:14" x14ac:dyDescent="0.5">
      <c r="A51" s="63" t="s">
        <v>13</v>
      </c>
      <c r="B51" s="61" t="s">
        <v>0</v>
      </c>
      <c r="C51" s="61" t="s">
        <v>21</v>
      </c>
      <c r="D51" s="63" t="s">
        <v>3</v>
      </c>
      <c r="E51" s="61" t="s">
        <v>1</v>
      </c>
      <c r="F51" s="61" t="s">
        <v>106</v>
      </c>
      <c r="G51" s="59" t="s">
        <v>93</v>
      </c>
      <c r="H51" s="60"/>
      <c r="I51" s="59" t="s">
        <v>94</v>
      </c>
      <c r="J51" s="60"/>
      <c r="K51" s="53" t="s">
        <v>67</v>
      </c>
      <c r="L51" s="65" t="s">
        <v>12</v>
      </c>
      <c r="M51" s="66"/>
    </row>
    <row r="52" spans="1:14" x14ac:dyDescent="0.5">
      <c r="A52" s="63"/>
      <c r="B52" s="62"/>
      <c r="C52" s="62"/>
      <c r="D52" s="63"/>
      <c r="E52" s="62"/>
      <c r="F52" s="64"/>
      <c r="G52" s="49" t="s">
        <v>22</v>
      </c>
      <c r="H52" s="49" t="s">
        <v>23</v>
      </c>
      <c r="I52" s="49" t="s">
        <v>22</v>
      </c>
      <c r="J52" s="49" t="s">
        <v>23</v>
      </c>
      <c r="K52" s="49" t="s">
        <v>23</v>
      </c>
      <c r="L52" s="49" t="s">
        <v>22</v>
      </c>
      <c r="M52" s="48" t="s">
        <v>66</v>
      </c>
    </row>
    <row r="53" spans="1:14" x14ac:dyDescent="0.5">
      <c r="A53" s="67" t="s">
        <v>16</v>
      </c>
      <c r="B53" s="12">
        <v>28</v>
      </c>
      <c r="C53" s="14" t="s">
        <v>62</v>
      </c>
      <c r="D53" s="15" t="s">
        <v>109</v>
      </c>
      <c r="E53" s="16">
        <v>590134921</v>
      </c>
      <c r="F53" s="16">
        <v>40</v>
      </c>
      <c r="G53" s="43">
        <v>8</v>
      </c>
      <c r="H53" s="43">
        <v>4</v>
      </c>
      <c r="I53" s="44">
        <v>12</v>
      </c>
      <c r="J53" s="44">
        <v>12</v>
      </c>
      <c r="K53" s="44">
        <v>1</v>
      </c>
      <c r="L53" s="44">
        <f t="shared" ref="L53:L66" si="6">SUM(G53,I53)</f>
        <v>20</v>
      </c>
      <c r="M53" s="44">
        <f>SUM(H53,J53,K53)</f>
        <v>17</v>
      </c>
    </row>
    <row r="54" spans="1:14" x14ac:dyDescent="0.5">
      <c r="A54" s="80"/>
      <c r="B54" s="12">
        <v>29</v>
      </c>
      <c r="C54" s="14" t="s">
        <v>62</v>
      </c>
      <c r="D54" s="15" t="s">
        <v>110</v>
      </c>
      <c r="E54" s="16">
        <v>590134931</v>
      </c>
      <c r="F54" s="16">
        <v>30</v>
      </c>
      <c r="G54" s="43">
        <v>3</v>
      </c>
      <c r="H54" s="43">
        <v>3</v>
      </c>
      <c r="I54" s="44">
        <v>7</v>
      </c>
      <c r="J54" s="44">
        <v>6</v>
      </c>
      <c r="K54" s="44"/>
      <c r="L54" s="44">
        <f t="shared" si="6"/>
        <v>10</v>
      </c>
      <c r="M54" s="44">
        <f>SUM(H54,J54,K54)</f>
        <v>9</v>
      </c>
    </row>
    <row r="55" spans="1:14" x14ac:dyDescent="0.5">
      <c r="A55" s="80"/>
      <c r="B55" s="12">
        <v>30</v>
      </c>
      <c r="C55" s="14" t="s">
        <v>62</v>
      </c>
      <c r="D55" s="15" t="s">
        <v>69</v>
      </c>
      <c r="E55" s="16">
        <v>590134941</v>
      </c>
      <c r="F55" s="16">
        <v>80</v>
      </c>
      <c r="G55" s="43"/>
      <c r="H55" s="43"/>
      <c r="I55" s="44">
        <v>67</v>
      </c>
      <c r="J55" s="44">
        <v>54</v>
      </c>
      <c r="K55" s="44">
        <v>8</v>
      </c>
      <c r="L55" s="44">
        <f t="shared" si="6"/>
        <v>67</v>
      </c>
      <c r="M55" s="44">
        <f t="shared" ref="M55:M65" si="7">SUM(H55,J55,K55)</f>
        <v>62</v>
      </c>
    </row>
    <row r="56" spans="1:14" x14ac:dyDescent="0.5">
      <c r="A56" s="80"/>
      <c r="B56" s="12">
        <v>31</v>
      </c>
      <c r="C56" s="14" t="s">
        <v>62</v>
      </c>
      <c r="D56" s="15" t="s">
        <v>111</v>
      </c>
      <c r="E56" s="16">
        <v>590134951</v>
      </c>
      <c r="F56" s="16">
        <v>30</v>
      </c>
      <c r="G56" s="43">
        <v>8</v>
      </c>
      <c r="H56" s="43"/>
      <c r="I56" s="44">
        <v>48</v>
      </c>
      <c r="J56" s="44">
        <v>32</v>
      </c>
      <c r="K56" s="44">
        <v>2</v>
      </c>
      <c r="L56" s="44">
        <f t="shared" si="6"/>
        <v>56</v>
      </c>
      <c r="M56" s="44">
        <f t="shared" si="7"/>
        <v>34</v>
      </c>
    </row>
    <row r="57" spans="1:14" x14ac:dyDescent="0.5">
      <c r="A57" s="80"/>
      <c r="B57" s="12">
        <v>32</v>
      </c>
      <c r="C57" s="14" t="s">
        <v>61</v>
      </c>
      <c r="D57" s="15" t="s">
        <v>78</v>
      </c>
      <c r="E57" s="16">
        <v>590139801</v>
      </c>
      <c r="F57" s="16">
        <v>120</v>
      </c>
      <c r="G57" s="43">
        <v>44</v>
      </c>
      <c r="H57" s="43">
        <v>17</v>
      </c>
      <c r="I57" s="44">
        <v>72</v>
      </c>
      <c r="J57" s="44">
        <v>60</v>
      </c>
      <c r="K57" s="44">
        <v>10</v>
      </c>
      <c r="L57" s="44">
        <f t="shared" si="6"/>
        <v>116</v>
      </c>
      <c r="M57" s="44">
        <f t="shared" si="7"/>
        <v>87</v>
      </c>
      <c r="N57" s="23"/>
    </row>
    <row r="58" spans="1:14" x14ac:dyDescent="0.5">
      <c r="A58" s="80"/>
      <c r="B58" s="12">
        <v>33</v>
      </c>
      <c r="C58" s="14" t="s">
        <v>62</v>
      </c>
      <c r="D58" s="15" t="s">
        <v>102</v>
      </c>
      <c r="E58" s="16">
        <v>590434921</v>
      </c>
      <c r="F58" s="16">
        <v>40</v>
      </c>
      <c r="G58" s="43">
        <v>46</v>
      </c>
      <c r="H58" s="43">
        <v>11</v>
      </c>
      <c r="I58" s="44">
        <v>39</v>
      </c>
      <c r="J58" s="44">
        <v>29</v>
      </c>
      <c r="K58" s="44">
        <v>11</v>
      </c>
      <c r="L58" s="44">
        <f t="shared" si="6"/>
        <v>85</v>
      </c>
      <c r="M58" s="44">
        <f t="shared" si="7"/>
        <v>51</v>
      </c>
    </row>
    <row r="59" spans="1:14" x14ac:dyDescent="0.5">
      <c r="A59" s="80"/>
      <c r="B59" s="41">
        <v>34</v>
      </c>
      <c r="C59" s="14" t="s">
        <v>62</v>
      </c>
      <c r="D59" s="15" t="s">
        <v>114</v>
      </c>
      <c r="E59" s="16" t="s">
        <v>113</v>
      </c>
      <c r="F59" s="16">
        <v>30</v>
      </c>
      <c r="G59" s="43">
        <v>7</v>
      </c>
      <c r="H59" s="43">
        <v>3</v>
      </c>
      <c r="I59" s="44">
        <v>11</v>
      </c>
      <c r="J59" s="44">
        <v>6</v>
      </c>
      <c r="K59" s="44"/>
      <c r="L59" s="44">
        <f t="shared" si="6"/>
        <v>18</v>
      </c>
      <c r="M59" s="44" t="s">
        <v>115</v>
      </c>
    </row>
    <row r="60" spans="1:14" x14ac:dyDescent="0.5">
      <c r="A60" s="80"/>
      <c r="B60" s="12">
        <v>35</v>
      </c>
      <c r="C60" s="14" t="s">
        <v>62</v>
      </c>
      <c r="D60" s="15" t="s">
        <v>103</v>
      </c>
      <c r="E60" s="16">
        <v>590434931</v>
      </c>
      <c r="F60" s="16">
        <v>40</v>
      </c>
      <c r="G60" s="43">
        <v>36</v>
      </c>
      <c r="H60" s="43">
        <v>5</v>
      </c>
      <c r="I60" s="44">
        <v>21</v>
      </c>
      <c r="J60" s="44">
        <v>7</v>
      </c>
      <c r="K60" s="44">
        <v>8</v>
      </c>
      <c r="L60" s="44">
        <f t="shared" si="6"/>
        <v>57</v>
      </c>
      <c r="M60" s="44">
        <f t="shared" si="7"/>
        <v>20</v>
      </c>
    </row>
    <row r="61" spans="1:14" x14ac:dyDescent="0.5">
      <c r="A61" s="80"/>
      <c r="B61" s="12">
        <v>36</v>
      </c>
      <c r="C61" s="14" t="s">
        <v>62</v>
      </c>
      <c r="D61" s="15" t="s">
        <v>50</v>
      </c>
      <c r="E61" s="16">
        <v>590434941</v>
      </c>
      <c r="F61" s="16">
        <v>80</v>
      </c>
      <c r="G61" s="43">
        <v>81</v>
      </c>
      <c r="H61" s="43">
        <v>19</v>
      </c>
      <c r="I61" s="44">
        <v>38</v>
      </c>
      <c r="J61" s="44">
        <v>18</v>
      </c>
      <c r="K61" s="44">
        <v>9</v>
      </c>
      <c r="L61" s="44">
        <f t="shared" si="6"/>
        <v>119</v>
      </c>
      <c r="M61" s="44">
        <f t="shared" si="7"/>
        <v>46</v>
      </c>
    </row>
    <row r="62" spans="1:14" x14ac:dyDescent="0.5">
      <c r="A62" s="80"/>
      <c r="B62" s="41">
        <v>37</v>
      </c>
      <c r="C62" s="14" t="s">
        <v>62</v>
      </c>
      <c r="D62" s="24" t="s">
        <v>104</v>
      </c>
      <c r="E62" s="49">
        <v>590434951</v>
      </c>
      <c r="F62" s="49">
        <v>60</v>
      </c>
      <c r="G62" s="44">
        <v>85</v>
      </c>
      <c r="H62" s="44">
        <v>25</v>
      </c>
      <c r="I62" s="44">
        <v>50</v>
      </c>
      <c r="J62" s="44">
        <v>30</v>
      </c>
      <c r="K62" s="44">
        <v>14</v>
      </c>
      <c r="L62" s="44">
        <f t="shared" si="6"/>
        <v>135</v>
      </c>
      <c r="M62" s="44">
        <f>SUM(H62,J62,K62)</f>
        <v>69</v>
      </c>
    </row>
    <row r="63" spans="1:14" x14ac:dyDescent="0.5">
      <c r="A63" s="80"/>
      <c r="B63" s="12">
        <v>38</v>
      </c>
      <c r="C63" s="14" t="s">
        <v>60</v>
      </c>
      <c r="D63" s="15" t="s">
        <v>5</v>
      </c>
      <c r="E63" s="16">
        <v>590433601</v>
      </c>
      <c r="F63" s="16">
        <v>40</v>
      </c>
      <c r="G63" s="43">
        <v>53</v>
      </c>
      <c r="H63" s="43">
        <v>6</v>
      </c>
      <c r="I63" s="44">
        <v>14</v>
      </c>
      <c r="J63" s="44">
        <v>4</v>
      </c>
      <c r="K63" s="44">
        <v>1</v>
      </c>
      <c r="L63" s="44">
        <f t="shared" si="6"/>
        <v>67</v>
      </c>
      <c r="M63" s="44">
        <f t="shared" si="7"/>
        <v>11</v>
      </c>
    </row>
    <row r="64" spans="1:14" x14ac:dyDescent="0.5">
      <c r="A64" s="80"/>
      <c r="B64" s="12">
        <v>39</v>
      </c>
      <c r="C64" s="14" t="s">
        <v>59</v>
      </c>
      <c r="D64" s="15" t="s">
        <v>53</v>
      </c>
      <c r="E64" s="16">
        <v>590435901</v>
      </c>
      <c r="F64" s="16">
        <v>40</v>
      </c>
      <c r="G64" s="43">
        <v>37</v>
      </c>
      <c r="H64" s="43">
        <v>6</v>
      </c>
      <c r="I64" s="44">
        <v>12</v>
      </c>
      <c r="J64" s="44">
        <v>6</v>
      </c>
      <c r="K64" s="44">
        <v>3</v>
      </c>
      <c r="L64" s="44">
        <f t="shared" si="6"/>
        <v>49</v>
      </c>
      <c r="M64" s="44">
        <f t="shared" si="7"/>
        <v>15</v>
      </c>
    </row>
    <row r="65" spans="1:15" x14ac:dyDescent="0.5">
      <c r="A65" s="80"/>
      <c r="B65" s="12">
        <v>40</v>
      </c>
      <c r="C65" s="14" t="s">
        <v>59</v>
      </c>
      <c r="D65" s="15" t="s">
        <v>52</v>
      </c>
      <c r="E65" s="16">
        <v>590436001</v>
      </c>
      <c r="F65" s="16">
        <v>40</v>
      </c>
      <c r="G65" s="43">
        <v>36</v>
      </c>
      <c r="H65" s="43">
        <v>4</v>
      </c>
      <c r="I65" s="44">
        <v>14</v>
      </c>
      <c r="J65" s="44">
        <v>8</v>
      </c>
      <c r="K65" s="44">
        <v>3</v>
      </c>
      <c r="L65" s="44">
        <f t="shared" si="6"/>
        <v>50</v>
      </c>
      <c r="M65" s="44">
        <f t="shared" si="7"/>
        <v>15</v>
      </c>
    </row>
    <row r="66" spans="1:15" x14ac:dyDescent="0.5">
      <c r="A66" s="80"/>
      <c r="B66" s="12">
        <v>41</v>
      </c>
      <c r="C66" s="14" t="s">
        <v>61</v>
      </c>
      <c r="D66" s="15" t="s">
        <v>19</v>
      </c>
      <c r="E66" s="16">
        <v>590439801</v>
      </c>
      <c r="F66" s="16">
        <v>160</v>
      </c>
      <c r="G66" s="43">
        <v>267</v>
      </c>
      <c r="H66" s="43">
        <v>34</v>
      </c>
      <c r="I66" s="44">
        <v>154</v>
      </c>
      <c r="J66" s="44">
        <v>65</v>
      </c>
      <c r="K66" s="44">
        <v>11</v>
      </c>
      <c r="L66" s="44">
        <f t="shared" si="6"/>
        <v>421</v>
      </c>
      <c r="M66" s="44">
        <f>SUM(H66,J66,K66)</f>
        <v>110</v>
      </c>
      <c r="N66" s="23"/>
      <c r="O66" s="23"/>
    </row>
    <row r="67" spans="1:15" x14ac:dyDescent="0.5">
      <c r="A67" s="74"/>
      <c r="B67" s="12"/>
      <c r="C67" s="75" t="s">
        <v>75</v>
      </c>
      <c r="D67" s="77"/>
      <c r="E67" s="49"/>
      <c r="F67" s="49">
        <f>SUM(F53:F66)</f>
        <v>830</v>
      </c>
      <c r="G67" s="44">
        <f t="shared" ref="G67:L67" si="8">SUM(G53:G66)</f>
        <v>711</v>
      </c>
      <c r="H67" s="44">
        <f t="shared" si="8"/>
        <v>137</v>
      </c>
      <c r="I67" s="44">
        <f t="shared" si="8"/>
        <v>559</v>
      </c>
      <c r="J67" s="44">
        <f t="shared" si="8"/>
        <v>337</v>
      </c>
      <c r="K67" s="44">
        <f t="shared" si="8"/>
        <v>81</v>
      </c>
      <c r="L67" s="44">
        <f t="shared" si="8"/>
        <v>1270</v>
      </c>
      <c r="M67" s="44">
        <f>M53+M54+M55+M56+M57+M58+M60+M61+M62+M63+M64+M65+M66</f>
        <v>546</v>
      </c>
    </row>
    <row r="68" spans="1:15" s="26" customFormat="1" x14ac:dyDescent="0.5">
      <c r="A68" s="25"/>
      <c r="B68" s="8"/>
      <c r="C68" s="8"/>
      <c r="D68" s="8"/>
      <c r="E68" s="21" t="s">
        <v>116</v>
      </c>
      <c r="F68" s="46"/>
      <c r="G68" s="55"/>
      <c r="H68" s="55"/>
      <c r="I68" s="55"/>
      <c r="J68" s="55"/>
      <c r="K68" s="55"/>
      <c r="L68" s="55"/>
      <c r="M68" s="55"/>
    </row>
    <row r="69" spans="1:15" s="26" customFormat="1" x14ac:dyDescent="0.5">
      <c r="A69" s="25"/>
      <c r="B69" s="8"/>
      <c r="C69" s="8"/>
      <c r="D69" s="8"/>
      <c r="E69" s="46"/>
      <c r="F69" s="46"/>
      <c r="G69" s="55"/>
      <c r="H69" s="55"/>
      <c r="I69" s="55"/>
      <c r="J69" s="55"/>
      <c r="K69" s="55"/>
      <c r="L69" s="55"/>
      <c r="M69" s="55"/>
    </row>
    <row r="70" spans="1:15" s="26" customFormat="1" x14ac:dyDescent="0.5">
      <c r="A70" s="25"/>
      <c r="B70" s="8"/>
      <c r="C70" s="8"/>
      <c r="D70" s="8"/>
      <c r="E70" s="46"/>
      <c r="F70" s="46"/>
      <c r="G70" s="55"/>
      <c r="H70" s="55"/>
      <c r="I70" s="55"/>
      <c r="J70" s="55"/>
      <c r="K70" s="55"/>
      <c r="L70" s="55"/>
      <c r="M70" s="55"/>
    </row>
    <row r="71" spans="1:15" s="26" customFormat="1" x14ac:dyDescent="0.5">
      <c r="A71" s="25"/>
      <c r="B71" s="8"/>
      <c r="C71" s="8"/>
      <c r="D71" s="8"/>
      <c r="E71" s="46"/>
      <c r="F71" s="46"/>
      <c r="G71" s="55"/>
      <c r="H71" s="55"/>
      <c r="I71" s="55"/>
      <c r="J71" s="55"/>
      <c r="K71" s="55"/>
      <c r="L71" s="55"/>
      <c r="M71" s="55"/>
    </row>
    <row r="72" spans="1:15" s="26" customFormat="1" x14ac:dyDescent="0.5">
      <c r="A72" s="25"/>
      <c r="B72" s="8"/>
      <c r="C72" s="8"/>
      <c r="D72" s="8"/>
      <c r="E72" s="46"/>
      <c r="F72" s="46"/>
      <c r="G72" s="55"/>
      <c r="H72" s="55"/>
      <c r="I72" s="55"/>
      <c r="J72" s="55"/>
      <c r="K72" s="55"/>
      <c r="L72" s="55"/>
      <c r="M72" s="55"/>
    </row>
    <row r="73" spans="1:15" s="26" customFormat="1" x14ac:dyDescent="0.5">
      <c r="A73" s="25"/>
      <c r="B73" s="8"/>
      <c r="C73" s="8"/>
      <c r="D73" s="8"/>
      <c r="E73" s="46"/>
      <c r="F73" s="46"/>
      <c r="G73" s="55"/>
      <c r="H73" s="55"/>
      <c r="I73" s="55"/>
      <c r="J73" s="55"/>
      <c r="K73" s="55"/>
      <c r="L73" s="55"/>
      <c r="M73" s="55"/>
    </row>
    <row r="74" spans="1:15" x14ac:dyDescent="0.5">
      <c r="A74" s="63" t="s">
        <v>13</v>
      </c>
      <c r="B74" s="61" t="s">
        <v>0</v>
      </c>
      <c r="C74" s="61" t="s">
        <v>21</v>
      </c>
      <c r="D74" s="63" t="s">
        <v>3</v>
      </c>
      <c r="E74" s="61" t="s">
        <v>1</v>
      </c>
      <c r="F74" s="61" t="s">
        <v>106</v>
      </c>
      <c r="G74" s="59" t="s">
        <v>93</v>
      </c>
      <c r="H74" s="60"/>
      <c r="I74" s="59" t="s">
        <v>94</v>
      </c>
      <c r="J74" s="60"/>
      <c r="K74" s="53" t="s">
        <v>67</v>
      </c>
      <c r="L74" s="65" t="s">
        <v>12</v>
      </c>
      <c r="M74" s="66"/>
    </row>
    <row r="75" spans="1:15" x14ac:dyDescent="0.5">
      <c r="A75" s="63"/>
      <c r="B75" s="62"/>
      <c r="C75" s="62"/>
      <c r="D75" s="63"/>
      <c r="E75" s="62"/>
      <c r="F75" s="64"/>
      <c r="G75" s="49" t="s">
        <v>22</v>
      </c>
      <c r="H75" s="49" t="s">
        <v>23</v>
      </c>
      <c r="I75" s="49" t="s">
        <v>22</v>
      </c>
      <c r="J75" s="49" t="s">
        <v>23</v>
      </c>
      <c r="K75" s="49" t="s">
        <v>23</v>
      </c>
      <c r="L75" s="49" t="s">
        <v>22</v>
      </c>
      <c r="M75" s="48" t="s">
        <v>66</v>
      </c>
    </row>
    <row r="76" spans="1:15" x14ac:dyDescent="0.5">
      <c r="A76" s="67" t="s">
        <v>17</v>
      </c>
      <c r="B76" s="12">
        <v>42</v>
      </c>
      <c r="C76" s="14" t="s">
        <v>55</v>
      </c>
      <c r="D76" s="15" t="s">
        <v>25</v>
      </c>
      <c r="E76" s="37">
        <v>590440101</v>
      </c>
      <c r="F76" s="37">
        <v>40</v>
      </c>
      <c r="G76" s="43">
        <v>70</v>
      </c>
      <c r="H76" s="43">
        <v>10</v>
      </c>
      <c r="I76" s="44">
        <v>52</v>
      </c>
      <c r="J76" s="44">
        <v>20</v>
      </c>
      <c r="K76" s="44">
        <v>9</v>
      </c>
      <c r="L76" s="44">
        <f t="shared" ref="L76:L81" si="9">SUM(G76,I76)</f>
        <v>122</v>
      </c>
      <c r="M76" s="44">
        <f t="shared" ref="M76:M86" si="10">SUM(H76,J76,K76)</f>
        <v>39</v>
      </c>
    </row>
    <row r="77" spans="1:15" x14ac:dyDescent="0.5">
      <c r="A77" s="80"/>
      <c r="B77" s="12">
        <v>43</v>
      </c>
      <c r="C77" s="14" t="s">
        <v>55</v>
      </c>
      <c r="D77" s="15" t="s">
        <v>31</v>
      </c>
      <c r="E77" s="37">
        <v>590440201</v>
      </c>
      <c r="F77" s="37">
        <v>40</v>
      </c>
      <c r="G77" s="43">
        <v>109</v>
      </c>
      <c r="H77" s="43">
        <v>19</v>
      </c>
      <c r="I77" s="44">
        <v>78</v>
      </c>
      <c r="J77" s="44">
        <v>35</v>
      </c>
      <c r="K77" s="44">
        <v>14</v>
      </c>
      <c r="L77" s="44">
        <f t="shared" si="9"/>
        <v>187</v>
      </c>
      <c r="M77" s="44">
        <f t="shared" si="10"/>
        <v>68</v>
      </c>
    </row>
    <row r="78" spans="1:15" x14ac:dyDescent="0.5">
      <c r="A78" s="80"/>
      <c r="B78" s="12">
        <v>44</v>
      </c>
      <c r="C78" s="14" t="s">
        <v>55</v>
      </c>
      <c r="D78" s="15" t="s">
        <v>79</v>
      </c>
      <c r="E78" s="37">
        <v>590441801</v>
      </c>
      <c r="F78" s="37">
        <v>40</v>
      </c>
      <c r="G78" s="43">
        <v>95</v>
      </c>
      <c r="H78" s="43">
        <v>13</v>
      </c>
      <c r="I78" s="44">
        <v>23</v>
      </c>
      <c r="J78" s="44">
        <v>8</v>
      </c>
      <c r="K78" s="44">
        <v>8</v>
      </c>
      <c r="L78" s="44">
        <f t="shared" si="9"/>
        <v>118</v>
      </c>
      <c r="M78" s="44">
        <f t="shared" si="10"/>
        <v>29</v>
      </c>
    </row>
    <row r="79" spans="1:15" x14ac:dyDescent="0.5">
      <c r="A79" s="80"/>
      <c r="B79" s="12">
        <v>45</v>
      </c>
      <c r="C79" s="14" t="s">
        <v>55</v>
      </c>
      <c r="D79" s="15" t="s">
        <v>40</v>
      </c>
      <c r="E79" s="37">
        <v>590443511</v>
      </c>
      <c r="F79" s="37">
        <v>25</v>
      </c>
      <c r="G79" s="43">
        <v>22</v>
      </c>
      <c r="H79" s="43">
        <v>7</v>
      </c>
      <c r="I79" s="44">
        <v>6</v>
      </c>
      <c r="J79" s="44">
        <v>5</v>
      </c>
      <c r="K79" s="44">
        <v>3</v>
      </c>
      <c r="L79" s="44">
        <f t="shared" si="9"/>
        <v>28</v>
      </c>
      <c r="M79" s="44">
        <f t="shared" si="10"/>
        <v>15</v>
      </c>
    </row>
    <row r="80" spans="1:15" x14ac:dyDescent="0.5">
      <c r="A80" s="80"/>
      <c r="B80" s="12">
        <v>46</v>
      </c>
      <c r="C80" s="14" t="s">
        <v>55</v>
      </c>
      <c r="D80" s="15" t="s">
        <v>41</v>
      </c>
      <c r="E80" s="37">
        <v>590443521</v>
      </c>
      <c r="F80" s="37">
        <v>30</v>
      </c>
      <c r="G80" s="43">
        <v>37</v>
      </c>
      <c r="H80" s="43">
        <v>14</v>
      </c>
      <c r="I80" s="44">
        <v>16</v>
      </c>
      <c r="J80" s="44">
        <v>10</v>
      </c>
      <c r="K80" s="44">
        <v>5</v>
      </c>
      <c r="L80" s="44">
        <f t="shared" si="9"/>
        <v>53</v>
      </c>
      <c r="M80" s="44">
        <f t="shared" si="10"/>
        <v>29</v>
      </c>
    </row>
    <row r="81" spans="1:13" x14ac:dyDescent="0.5">
      <c r="A81" s="80"/>
      <c r="B81" s="12">
        <v>47</v>
      </c>
      <c r="C81" s="14" t="s">
        <v>55</v>
      </c>
      <c r="D81" s="15" t="s">
        <v>42</v>
      </c>
      <c r="E81" s="37">
        <v>590444201</v>
      </c>
      <c r="F81" s="37">
        <v>80</v>
      </c>
      <c r="G81" s="43">
        <v>111</v>
      </c>
      <c r="H81" s="43">
        <v>20</v>
      </c>
      <c r="I81" s="44">
        <v>44</v>
      </c>
      <c r="J81" s="44">
        <v>16</v>
      </c>
      <c r="K81" s="44">
        <v>7</v>
      </c>
      <c r="L81" s="44">
        <f t="shared" si="9"/>
        <v>155</v>
      </c>
      <c r="M81" s="44">
        <f t="shared" si="10"/>
        <v>43</v>
      </c>
    </row>
    <row r="82" spans="1:13" x14ac:dyDescent="0.5">
      <c r="A82" s="80"/>
      <c r="B82" s="12">
        <v>48</v>
      </c>
      <c r="C82" s="14" t="s">
        <v>55</v>
      </c>
      <c r="D82" s="15" t="s">
        <v>105</v>
      </c>
      <c r="E82" s="37">
        <v>590448401</v>
      </c>
      <c r="F82" s="37">
        <v>40</v>
      </c>
      <c r="G82" s="43"/>
      <c r="H82" s="43"/>
      <c r="I82" s="44">
        <v>6</v>
      </c>
      <c r="J82" s="44">
        <v>5</v>
      </c>
      <c r="K82" s="44">
        <v>1</v>
      </c>
      <c r="L82" s="44">
        <f t="shared" ref="L82:L87" si="11">SUM(G82,I82)</f>
        <v>6</v>
      </c>
      <c r="M82" s="44">
        <f t="shared" si="10"/>
        <v>6</v>
      </c>
    </row>
    <row r="83" spans="1:13" x14ac:dyDescent="0.5">
      <c r="A83" s="80"/>
      <c r="B83" s="41">
        <v>49</v>
      </c>
      <c r="C83" s="14" t="s">
        <v>84</v>
      </c>
      <c r="D83" s="15" t="s">
        <v>9</v>
      </c>
      <c r="E83" s="37">
        <v>590445701</v>
      </c>
      <c r="F83" s="37">
        <v>25</v>
      </c>
      <c r="G83" s="43">
        <v>14</v>
      </c>
      <c r="H83" s="43">
        <v>5</v>
      </c>
      <c r="I83" s="44">
        <v>10</v>
      </c>
      <c r="J83" s="44">
        <v>5</v>
      </c>
      <c r="K83" s="44">
        <v>4</v>
      </c>
      <c r="L83" s="44">
        <f t="shared" si="11"/>
        <v>24</v>
      </c>
      <c r="M83" s="44">
        <f>SUM(H83,J83,K83)</f>
        <v>14</v>
      </c>
    </row>
    <row r="84" spans="1:13" x14ac:dyDescent="0.5">
      <c r="A84" s="80"/>
      <c r="B84" s="12">
        <v>50</v>
      </c>
      <c r="C84" s="14" t="s">
        <v>84</v>
      </c>
      <c r="D84" s="15" t="s">
        <v>96</v>
      </c>
      <c r="E84" s="16">
        <v>590445711</v>
      </c>
      <c r="F84" s="16">
        <v>25</v>
      </c>
      <c r="G84" s="43">
        <v>21</v>
      </c>
      <c r="H84" s="43">
        <v>5</v>
      </c>
      <c r="I84" s="44">
        <v>15</v>
      </c>
      <c r="J84" s="44">
        <v>8</v>
      </c>
      <c r="K84" s="44">
        <v>7</v>
      </c>
      <c r="L84" s="44">
        <f t="shared" si="11"/>
        <v>36</v>
      </c>
      <c r="M84" s="44">
        <f t="shared" si="10"/>
        <v>20</v>
      </c>
    </row>
    <row r="85" spans="1:13" x14ac:dyDescent="0.5">
      <c r="A85" s="80"/>
      <c r="B85" s="12">
        <v>51</v>
      </c>
      <c r="C85" s="14" t="s">
        <v>58</v>
      </c>
      <c r="D85" s="15" t="s">
        <v>7</v>
      </c>
      <c r="E85" s="16">
        <v>590446101</v>
      </c>
      <c r="F85" s="16">
        <v>80</v>
      </c>
      <c r="G85" s="43">
        <v>211</v>
      </c>
      <c r="H85" s="43">
        <v>34</v>
      </c>
      <c r="I85" s="44">
        <v>37</v>
      </c>
      <c r="J85" s="44">
        <v>25</v>
      </c>
      <c r="K85" s="44">
        <v>20</v>
      </c>
      <c r="L85" s="44">
        <f t="shared" si="11"/>
        <v>248</v>
      </c>
      <c r="M85" s="44">
        <f t="shared" si="10"/>
        <v>79</v>
      </c>
    </row>
    <row r="86" spans="1:13" x14ac:dyDescent="0.5">
      <c r="A86" s="80"/>
      <c r="B86" s="12">
        <v>52</v>
      </c>
      <c r="C86" s="14" t="s">
        <v>81</v>
      </c>
      <c r="D86" s="15" t="s">
        <v>6</v>
      </c>
      <c r="E86" s="16">
        <v>590449001</v>
      </c>
      <c r="F86" s="16">
        <v>100</v>
      </c>
      <c r="G86" s="43">
        <v>209</v>
      </c>
      <c r="H86" s="43">
        <v>43</v>
      </c>
      <c r="I86" s="44">
        <v>83</v>
      </c>
      <c r="J86" s="44">
        <v>38</v>
      </c>
      <c r="K86" s="44">
        <v>12</v>
      </c>
      <c r="L86" s="44">
        <f t="shared" si="11"/>
        <v>292</v>
      </c>
      <c r="M86" s="44">
        <f t="shared" si="10"/>
        <v>93</v>
      </c>
    </row>
    <row r="87" spans="1:13" x14ac:dyDescent="0.5">
      <c r="A87" s="80"/>
      <c r="B87" s="41">
        <v>53</v>
      </c>
      <c r="C87" s="14" t="s">
        <v>55</v>
      </c>
      <c r="D87" s="15" t="s">
        <v>8</v>
      </c>
      <c r="E87" s="16">
        <v>590449901</v>
      </c>
      <c r="F87" s="16">
        <v>90</v>
      </c>
      <c r="G87" s="43">
        <v>110</v>
      </c>
      <c r="H87" s="43">
        <v>25</v>
      </c>
      <c r="I87" s="44">
        <v>54</v>
      </c>
      <c r="J87" s="44">
        <v>27</v>
      </c>
      <c r="K87" s="44">
        <v>5</v>
      </c>
      <c r="L87" s="44">
        <f t="shared" si="11"/>
        <v>164</v>
      </c>
      <c r="M87" s="44">
        <f>SUM(H87,J87,K87)</f>
        <v>57</v>
      </c>
    </row>
    <row r="88" spans="1:13" x14ac:dyDescent="0.5">
      <c r="A88" s="80"/>
      <c r="B88" s="12">
        <v>54</v>
      </c>
      <c r="C88" s="14" t="s">
        <v>55</v>
      </c>
      <c r="D88" s="15" t="s">
        <v>117</v>
      </c>
      <c r="E88" s="37">
        <v>590440102</v>
      </c>
      <c r="F88" s="16"/>
      <c r="G88" s="43"/>
      <c r="H88" s="43"/>
      <c r="I88" s="44"/>
      <c r="J88" s="44"/>
      <c r="K88" s="44"/>
      <c r="L88" s="44"/>
      <c r="M88" s="44">
        <v>18</v>
      </c>
    </row>
    <row r="89" spans="1:13" x14ac:dyDescent="0.5">
      <c r="A89" s="74"/>
      <c r="B89" s="12"/>
      <c r="C89" s="75" t="s">
        <v>74</v>
      </c>
      <c r="D89" s="77"/>
      <c r="E89" s="49"/>
      <c r="F89" s="49">
        <f>SUM(F76:F88)</f>
        <v>615</v>
      </c>
      <c r="G89" s="44">
        <f t="shared" ref="G89:M89" si="12">SUM(G76:G88)</f>
        <v>1009</v>
      </c>
      <c r="H89" s="44">
        <f t="shared" si="12"/>
        <v>195</v>
      </c>
      <c r="I89" s="44">
        <f t="shared" si="12"/>
        <v>424</v>
      </c>
      <c r="J89" s="44">
        <f t="shared" si="12"/>
        <v>202</v>
      </c>
      <c r="K89" s="44">
        <f t="shared" si="12"/>
        <v>95</v>
      </c>
      <c r="L89" s="44">
        <f t="shared" si="12"/>
        <v>1433</v>
      </c>
      <c r="M89" s="44">
        <f t="shared" si="12"/>
        <v>510</v>
      </c>
    </row>
    <row r="90" spans="1:13" x14ac:dyDescent="0.5">
      <c r="A90" s="27"/>
      <c r="B90" s="21"/>
      <c r="C90" s="21"/>
      <c r="D90" s="21"/>
      <c r="E90" s="21"/>
      <c r="F90" s="21"/>
      <c r="G90" s="54"/>
      <c r="H90" s="54"/>
      <c r="I90" s="54"/>
      <c r="J90" s="54"/>
      <c r="K90" s="54"/>
      <c r="L90" s="54"/>
      <c r="M90" s="54"/>
    </row>
    <row r="91" spans="1:13" x14ac:dyDescent="0.5">
      <c r="A91" s="25"/>
      <c r="B91" s="8"/>
      <c r="C91" s="8"/>
      <c r="D91" s="8"/>
      <c r="E91" s="46"/>
      <c r="F91" s="46"/>
      <c r="G91" s="55"/>
      <c r="H91" s="55"/>
      <c r="I91" s="55"/>
      <c r="J91" s="55"/>
      <c r="K91" s="55"/>
      <c r="L91" s="55"/>
      <c r="M91" s="55"/>
    </row>
    <row r="92" spans="1:13" x14ac:dyDescent="0.5">
      <c r="A92" s="25"/>
      <c r="B92" s="8"/>
      <c r="C92" s="8"/>
      <c r="D92" s="8"/>
      <c r="E92" s="46"/>
      <c r="F92" s="46"/>
      <c r="G92" s="55"/>
      <c r="H92" s="55"/>
      <c r="I92" s="55"/>
      <c r="J92" s="55"/>
      <c r="K92" s="55"/>
      <c r="L92" s="55"/>
      <c r="M92" s="55"/>
    </row>
    <row r="93" spans="1:13" x14ac:dyDescent="0.5">
      <c r="A93" s="25"/>
      <c r="B93" s="8"/>
      <c r="C93" s="8"/>
      <c r="D93" s="8"/>
      <c r="E93" s="46"/>
      <c r="F93" s="46"/>
      <c r="G93" s="55"/>
      <c r="H93" s="55"/>
      <c r="I93" s="55"/>
      <c r="J93" s="55"/>
      <c r="K93" s="55"/>
      <c r="L93" s="55"/>
      <c r="M93" s="55"/>
    </row>
    <row r="94" spans="1:13" x14ac:dyDescent="0.5">
      <c r="A94" s="25"/>
      <c r="B94" s="8"/>
      <c r="C94" s="8"/>
      <c r="D94" s="8"/>
      <c r="E94" s="46"/>
      <c r="F94" s="46"/>
      <c r="G94" s="55"/>
      <c r="H94" s="55"/>
      <c r="I94" s="55"/>
      <c r="J94" s="55"/>
      <c r="K94" s="55"/>
      <c r="L94" s="55"/>
      <c r="M94" s="55"/>
    </row>
    <row r="95" spans="1:13" ht="21" customHeight="1" x14ac:dyDescent="0.5">
      <c r="A95" s="63" t="s">
        <v>13</v>
      </c>
      <c r="B95" s="61" t="s">
        <v>0</v>
      </c>
      <c r="C95" s="61" t="s">
        <v>21</v>
      </c>
      <c r="D95" s="63" t="s">
        <v>3</v>
      </c>
      <c r="E95" s="61" t="s">
        <v>1</v>
      </c>
      <c r="F95" s="61" t="s">
        <v>106</v>
      </c>
      <c r="G95" s="59" t="s">
        <v>93</v>
      </c>
      <c r="H95" s="60"/>
      <c r="I95" s="59" t="s">
        <v>94</v>
      </c>
      <c r="J95" s="60"/>
      <c r="K95" s="53" t="s">
        <v>67</v>
      </c>
      <c r="L95" s="65" t="s">
        <v>12</v>
      </c>
      <c r="M95" s="66"/>
    </row>
    <row r="96" spans="1:13" x14ac:dyDescent="0.5">
      <c r="A96" s="63"/>
      <c r="B96" s="62"/>
      <c r="C96" s="62"/>
      <c r="D96" s="63"/>
      <c r="E96" s="62"/>
      <c r="F96" s="64"/>
      <c r="G96" s="49" t="s">
        <v>22</v>
      </c>
      <c r="H96" s="49" t="s">
        <v>23</v>
      </c>
      <c r="I96" s="49" t="s">
        <v>22</v>
      </c>
      <c r="J96" s="49" t="s">
        <v>23</v>
      </c>
      <c r="K96" s="49" t="s">
        <v>23</v>
      </c>
      <c r="L96" s="49" t="s">
        <v>22</v>
      </c>
      <c r="M96" s="48" t="s">
        <v>66</v>
      </c>
    </row>
    <row r="97" spans="1:13" x14ac:dyDescent="0.5">
      <c r="A97" s="73"/>
      <c r="B97" s="12">
        <v>55</v>
      </c>
      <c r="C97" s="14" t="s">
        <v>56</v>
      </c>
      <c r="D97" s="15" t="s">
        <v>95</v>
      </c>
      <c r="E97" s="16">
        <v>590166511</v>
      </c>
      <c r="F97" s="16">
        <v>40</v>
      </c>
      <c r="G97" s="43">
        <v>2</v>
      </c>
      <c r="H97" s="43">
        <v>1</v>
      </c>
      <c r="I97" s="44">
        <v>28</v>
      </c>
      <c r="J97" s="44">
        <v>16</v>
      </c>
      <c r="K97" s="44">
        <v>6</v>
      </c>
      <c r="L97" s="44">
        <f t="shared" ref="L97:L106" si="13">SUM(G97,I97)</f>
        <v>30</v>
      </c>
      <c r="M97" s="44">
        <f t="shared" ref="M97:M106" si="14">SUM(H97,J97,K97)</f>
        <v>23</v>
      </c>
    </row>
    <row r="98" spans="1:13" x14ac:dyDescent="0.5">
      <c r="A98" s="73"/>
      <c r="B98" s="12">
        <v>56</v>
      </c>
      <c r="C98" s="14" t="s">
        <v>56</v>
      </c>
      <c r="D98" s="15" t="s">
        <v>34</v>
      </c>
      <c r="E98" s="16">
        <v>590465511</v>
      </c>
      <c r="F98" s="16">
        <v>40</v>
      </c>
      <c r="G98" s="43">
        <v>40</v>
      </c>
      <c r="H98" s="43"/>
      <c r="I98" s="44">
        <v>40</v>
      </c>
      <c r="J98" s="44">
        <v>34</v>
      </c>
      <c r="K98" s="44">
        <v>3</v>
      </c>
      <c r="L98" s="44">
        <v>40</v>
      </c>
      <c r="M98" s="44">
        <f t="shared" si="14"/>
        <v>37</v>
      </c>
    </row>
    <row r="99" spans="1:13" x14ac:dyDescent="0.5">
      <c r="A99" s="73"/>
      <c r="B99" s="12">
        <v>57</v>
      </c>
      <c r="C99" s="14" t="s">
        <v>56</v>
      </c>
      <c r="D99" s="15" t="s">
        <v>33</v>
      </c>
      <c r="E99" s="16">
        <v>590465611</v>
      </c>
      <c r="F99" s="16">
        <v>40</v>
      </c>
      <c r="G99" s="43">
        <v>10</v>
      </c>
      <c r="H99" s="43">
        <v>4</v>
      </c>
      <c r="I99" s="44">
        <v>5</v>
      </c>
      <c r="J99" s="44">
        <v>4</v>
      </c>
      <c r="K99" s="44">
        <v>4</v>
      </c>
      <c r="L99" s="44">
        <f t="shared" si="13"/>
        <v>15</v>
      </c>
      <c r="M99" s="44">
        <f t="shared" si="14"/>
        <v>12</v>
      </c>
    </row>
    <row r="100" spans="1:13" x14ac:dyDescent="0.5">
      <c r="A100" s="73"/>
      <c r="B100" s="12">
        <v>58</v>
      </c>
      <c r="C100" s="14" t="s">
        <v>56</v>
      </c>
      <c r="D100" s="15" t="s">
        <v>32</v>
      </c>
      <c r="E100" s="16">
        <v>590465621</v>
      </c>
      <c r="F100" s="16">
        <v>40</v>
      </c>
      <c r="G100" s="43">
        <v>7</v>
      </c>
      <c r="H100" s="43">
        <v>6</v>
      </c>
      <c r="I100" s="44">
        <v>3</v>
      </c>
      <c r="J100" s="44">
        <v>1</v>
      </c>
      <c r="K100" s="44"/>
      <c r="L100" s="44">
        <f t="shared" si="13"/>
        <v>10</v>
      </c>
      <c r="M100" s="44">
        <f t="shared" si="14"/>
        <v>7</v>
      </c>
    </row>
    <row r="101" spans="1:13" x14ac:dyDescent="0.5">
      <c r="A101" s="80"/>
      <c r="B101" s="12">
        <v>59</v>
      </c>
      <c r="C101" s="14" t="s">
        <v>56</v>
      </c>
      <c r="D101" s="15" t="s">
        <v>35</v>
      </c>
      <c r="E101" s="16">
        <v>590466511</v>
      </c>
      <c r="F101" s="16">
        <v>40</v>
      </c>
      <c r="G101" s="43">
        <v>20</v>
      </c>
      <c r="H101" s="43">
        <v>4</v>
      </c>
      <c r="I101" s="44">
        <v>16</v>
      </c>
      <c r="J101" s="44">
        <v>11</v>
      </c>
      <c r="K101" s="44">
        <v>4</v>
      </c>
      <c r="L101" s="44">
        <f t="shared" si="13"/>
        <v>36</v>
      </c>
      <c r="M101" s="44">
        <f t="shared" si="14"/>
        <v>19</v>
      </c>
    </row>
    <row r="102" spans="1:13" x14ac:dyDescent="0.5">
      <c r="A102" s="80"/>
      <c r="B102" s="12">
        <v>60</v>
      </c>
      <c r="C102" s="14" t="s">
        <v>82</v>
      </c>
      <c r="D102" s="15" t="s">
        <v>70</v>
      </c>
      <c r="E102" s="16">
        <v>590462201</v>
      </c>
      <c r="F102" s="16">
        <v>40</v>
      </c>
      <c r="G102" s="43">
        <v>20</v>
      </c>
      <c r="H102" s="43">
        <v>7</v>
      </c>
      <c r="I102" s="44">
        <v>14</v>
      </c>
      <c r="J102" s="44">
        <v>8</v>
      </c>
      <c r="K102" s="44">
        <v>2</v>
      </c>
      <c r="L102" s="44">
        <f t="shared" si="13"/>
        <v>34</v>
      </c>
      <c r="M102" s="44">
        <f t="shared" si="14"/>
        <v>17</v>
      </c>
    </row>
    <row r="103" spans="1:13" x14ac:dyDescent="0.5">
      <c r="A103" s="80"/>
      <c r="B103" s="12">
        <v>61</v>
      </c>
      <c r="C103" s="14" t="s">
        <v>82</v>
      </c>
      <c r="D103" s="15" t="s">
        <v>36</v>
      </c>
      <c r="E103" s="16">
        <v>590466801</v>
      </c>
      <c r="F103" s="16">
        <v>40</v>
      </c>
      <c r="G103" s="43">
        <v>38</v>
      </c>
      <c r="H103" s="43">
        <v>10</v>
      </c>
      <c r="I103" s="44">
        <v>19</v>
      </c>
      <c r="J103" s="44">
        <v>8</v>
      </c>
      <c r="K103" s="44">
        <v>3</v>
      </c>
      <c r="L103" s="44">
        <f t="shared" si="13"/>
        <v>57</v>
      </c>
      <c r="M103" s="44">
        <f t="shared" si="14"/>
        <v>21</v>
      </c>
    </row>
    <row r="104" spans="1:13" x14ac:dyDescent="0.5">
      <c r="A104" s="80"/>
      <c r="B104" s="12">
        <v>62</v>
      </c>
      <c r="C104" s="14" t="s">
        <v>82</v>
      </c>
      <c r="D104" s="15" t="s">
        <v>37</v>
      </c>
      <c r="E104" s="16">
        <v>590467101</v>
      </c>
      <c r="F104" s="16">
        <v>40</v>
      </c>
      <c r="G104" s="43">
        <v>50</v>
      </c>
      <c r="H104" s="43">
        <v>13</v>
      </c>
      <c r="I104" s="44">
        <v>25</v>
      </c>
      <c r="J104" s="44">
        <v>14</v>
      </c>
      <c r="K104" s="44">
        <v>6</v>
      </c>
      <c r="L104" s="44">
        <f t="shared" si="13"/>
        <v>75</v>
      </c>
      <c r="M104" s="44">
        <f t="shared" si="14"/>
        <v>33</v>
      </c>
    </row>
    <row r="105" spans="1:13" x14ac:dyDescent="0.5">
      <c r="A105" s="80"/>
      <c r="B105" s="12">
        <v>63</v>
      </c>
      <c r="C105" s="14" t="s">
        <v>82</v>
      </c>
      <c r="D105" s="15" t="s">
        <v>80</v>
      </c>
      <c r="E105" s="16">
        <v>590467501</v>
      </c>
      <c r="F105" s="16">
        <v>40</v>
      </c>
      <c r="G105" s="43">
        <v>12</v>
      </c>
      <c r="H105" s="43">
        <v>10</v>
      </c>
      <c r="I105" s="44">
        <v>6</v>
      </c>
      <c r="J105" s="44">
        <v>5</v>
      </c>
      <c r="K105" s="44">
        <v>1</v>
      </c>
      <c r="L105" s="44">
        <f>SUM(G105,I105)</f>
        <v>18</v>
      </c>
      <c r="M105" s="44">
        <f>SUM(H105,J105,K105)</f>
        <v>16</v>
      </c>
    </row>
    <row r="106" spans="1:13" x14ac:dyDescent="0.5">
      <c r="A106" s="80"/>
      <c r="B106" s="12">
        <v>64</v>
      </c>
      <c r="C106" s="14" t="s">
        <v>82</v>
      </c>
      <c r="D106" s="15" t="s">
        <v>91</v>
      </c>
      <c r="E106" s="16">
        <v>590467701</v>
      </c>
      <c r="F106" s="16">
        <v>40</v>
      </c>
      <c r="G106" s="43">
        <v>14</v>
      </c>
      <c r="H106" s="43">
        <v>2</v>
      </c>
      <c r="I106" s="44">
        <v>4</v>
      </c>
      <c r="J106" s="44">
        <v>2</v>
      </c>
      <c r="K106" s="44">
        <v>4</v>
      </c>
      <c r="L106" s="44">
        <f t="shared" si="13"/>
        <v>18</v>
      </c>
      <c r="M106" s="44">
        <f t="shared" si="14"/>
        <v>8</v>
      </c>
    </row>
    <row r="107" spans="1:13" x14ac:dyDescent="0.5">
      <c r="A107" s="74"/>
      <c r="B107" s="12"/>
      <c r="C107" s="75" t="s">
        <v>10</v>
      </c>
      <c r="D107" s="77"/>
      <c r="E107" s="49"/>
      <c r="F107" s="49">
        <f t="shared" ref="F107:M107" si="15">SUM(F97:F106)</f>
        <v>400</v>
      </c>
      <c r="G107" s="44">
        <f t="shared" si="15"/>
        <v>213</v>
      </c>
      <c r="H107" s="44">
        <f t="shared" si="15"/>
        <v>57</v>
      </c>
      <c r="I107" s="44">
        <f t="shared" si="15"/>
        <v>160</v>
      </c>
      <c r="J107" s="44">
        <f t="shared" si="15"/>
        <v>103</v>
      </c>
      <c r="K107" s="44">
        <f t="shared" si="15"/>
        <v>33</v>
      </c>
      <c r="L107" s="44">
        <f t="shared" si="15"/>
        <v>333</v>
      </c>
      <c r="M107" s="44">
        <f t="shared" si="15"/>
        <v>193</v>
      </c>
    </row>
    <row r="108" spans="1:13" x14ac:dyDescent="0.5">
      <c r="A108" s="67" t="s">
        <v>18</v>
      </c>
      <c r="B108" s="12">
        <v>65</v>
      </c>
      <c r="C108" s="14" t="s">
        <v>57</v>
      </c>
      <c r="D108" s="15" t="s">
        <v>18</v>
      </c>
      <c r="E108" s="16">
        <v>590451101</v>
      </c>
      <c r="F108" s="16">
        <v>40</v>
      </c>
      <c r="G108" s="43">
        <v>54</v>
      </c>
      <c r="H108" s="43">
        <v>4</v>
      </c>
      <c r="I108" s="44">
        <v>29</v>
      </c>
      <c r="J108" s="44">
        <v>18</v>
      </c>
      <c r="K108" s="44">
        <v>2</v>
      </c>
      <c r="L108" s="44">
        <f>SUM(G108,I108)</f>
        <v>83</v>
      </c>
      <c r="M108" s="44">
        <f>SUM(H108,J108,K108)</f>
        <v>24</v>
      </c>
    </row>
    <row r="109" spans="1:13" x14ac:dyDescent="0.5">
      <c r="A109" s="80"/>
      <c r="B109" s="12">
        <v>66</v>
      </c>
      <c r="C109" s="14" t="s">
        <v>57</v>
      </c>
      <c r="D109" s="15" t="s">
        <v>24</v>
      </c>
      <c r="E109" s="16">
        <v>590455801</v>
      </c>
      <c r="F109" s="16">
        <v>40</v>
      </c>
      <c r="G109" s="43">
        <v>49</v>
      </c>
      <c r="H109" s="43">
        <v>5</v>
      </c>
      <c r="I109" s="44">
        <v>9</v>
      </c>
      <c r="J109" s="44">
        <v>3</v>
      </c>
      <c r="K109" s="44">
        <v>1</v>
      </c>
      <c r="L109" s="44">
        <f>SUM(G109,I109)</f>
        <v>58</v>
      </c>
      <c r="M109" s="44">
        <f>SUM(H109,J109,K109)</f>
        <v>9</v>
      </c>
    </row>
    <row r="110" spans="1:13" x14ac:dyDescent="0.5">
      <c r="A110" s="74"/>
      <c r="B110" s="12"/>
      <c r="C110" s="75" t="s">
        <v>83</v>
      </c>
      <c r="D110" s="77"/>
      <c r="E110" s="49"/>
      <c r="F110" s="49">
        <f>SUM(F108:F109)</f>
        <v>80</v>
      </c>
      <c r="G110" s="44">
        <f>SUM(G108:G109)</f>
        <v>103</v>
      </c>
      <c r="H110" s="44">
        <f t="shared" ref="H110:M110" si="16">SUM(H108:H109)</f>
        <v>9</v>
      </c>
      <c r="I110" s="44">
        <f t="shared" si="16"/>
        <v>38</v>
      </c>
      <c r="J110" s="44">
        <f t="shared" si="16"/>
        <v>21</v>
      </c>
      <c r="K110" s="44">
        <f t="shared" si="16"/>
        <v>3</v>
      </c>
      <c r="L110" s="44">
        <f t="shared" si="16"/>
        <v>141</v>
      </c>
      <c r="M110" s="44">
        <f t="shared" si="16"/>
        <v>33</v>
      </c>
    </row>
    <row r="111" spans="1:13" x14ac:dyDescent="0.5">
      <c r="A111" s="67" t="s">
        <v>11</v>
      </c>
      <c r="B111" s="12">
        <v>67</v>
      </c>
      <c r="C111" s="14" t="s">
        <v>55</v>
      </c>
      <c r="D111" s="24" t="s">
        <v>38</v>
      </c>
      <c r="E111" s="49">
        <v>590443701</v>
      </c>
      <c r="F111" s="49">
        <v>40</v>
      </c>
      <c r="G111" s="44">
        <v>25</v>
      </c>
      <c r="H111" s="44">
        <v>3</v>
      </c>
      <c r="I111" s="44">
        <v>24</v>
      </c>
      <c r="J111" s="44">
        <v>7</v>
      </c>
      <c r="K111" s="44">
        <v>6</v>
      </c>
      <c r="L111" s="44">
        <f>SUM(G111,I111)</f>
        <v>49</v>
      </c>
      <c r="M111" s="44">
        <f>SUM(H111,J111,K111)</f>
        <v>16</v>
      </c>
    </row>
    <row r="112" spans="1:13" x14ac:dyDescent="0.5">
      <c r="A112" s="73"/>
      <c r="B112" s="12">
        <v>68</v>
      </c>
      <c r="C112" s="14" t="s">
        <v>55</v>
      </c>
      <c r="D112" s="24" t="s">
        <v>39</v>
      </c>
      <c r="E112" s="49">
        <v>590446401</v>
      </c>
      <c r="F112" s="49">
        <v>40</v>
      </c>
      <c r="G112" s="44">
        <v>31</v>
      </c>
      <c r="H112" s="44">
        <v>4</v>
      </c>
      <c r="I112" s="44">
        <v>5</v>
      </c>
      <c r="J112" s="44">
        <v>4</v>
      </c>
      <c r="K112" s="44">
        <v>2</v>
      </c>
      <c r="L112" s="44">
        <f>SUM(G112,I112)</f>
        <v>36</v>
      </c>
      <c r="M112" s="44">
        <f>SUM(H112,J112,K112)</f>
        <v>10</v>
      </c>
    </row>
    <row r="113" spans="1:13" x14ac:dyDescent="0.5">
      <c r="A113" s="73"/>
      <c r="B113" s="12">
        <v>69</v>
      </c>
      <c r="C113" s="14" t="s">
        <v>55</v>
      </c>
      <c r="D113" s="24" t="s">
        <v>92</v>
      </c>
      <c r="E113" s="49">
        <v>590446402</v>
      </c>
      <c r="F113" s="49">
        <v>40</v>
      </c>
      <c r="G113" s="44">
        <v>18</v>
      </c>
      <c r="H113" s="44">
        <v>5</v>
      </c>
      <c r="I113" s="44">
        <v>9</v>
      </c>
      <c r="J113" s="44">
        <v>4</v>
      </c>
      <c r="K113" s="44">
        <v>1</v>
      </c>
      <c r="L113" s="44">
        <f>SUM(G113,I113)</f>
        <v>27</v>
      </c>
      <c r="M113" s="44">
        <f>SUM(H113,J113,K113)</f>
        <v>10</v>
      </c>
    </row>
    <row r="114" spans="1:13" x14ac:dyDescent="0.5">
      <c r="A114" s="74"/>
      <c r="B114" s="75" t="s">
        <v>54</v>
      </c>
      <c r="C114" s="76"/>
      <c r="D114" s="77"/>
      <c r="E114" s="49"/>
      <c r="F114" s="49">
        <f>SUM(F111:F113)</f>
        <v>120</v>
      </c>
      <c r="G114" s="44">
        <f>SUM(G111:G113)</f>
        <v>74</v>
      </c>
      <c r="H114" s="44">
        <f t="shared" ref="H114:M114" si="17">SUM(H111:H113)</f>
        <v>12</v>
      </c>
      <c r="I114" s="44">
        <f t="shared" si="17"/>
        <v>38</v>
      </c>
      <c r="J114" s="44">
        <f t="shared" si="17"/>
        <v>15</v>
      </c>
      <c r="K114" s="44">
        <f t="shared" si="17"/>
        <v>9</v>
      </c>
      <c r="L114" s="44">
        <f t="shared" si="17"/>
        <v>112</v>
      </c>
      <c r="M114" s="44">
        <f t="shared" si="17"/>
        <v>36</v>
      </c>
    </row>
    <row r="115" spans="1:13" x14ac:dyDescent="0.5">
      <c r="A115" s="26"/>
      <c r="B115" s="26"/>
      <c r="C115" s="3"/>
      <c r="D115" s="3"/>
      <c r="E115" s="50"/>
      <c r="F115" s="50"/>
      <c r="G115" s="2"/>
      <c r="H115" s="2"/>
      <c r="I115" s="2"/>
      <c r="J115" s="2"/>
      <c r="K115" s="2"/>
      <c r="L115" s="2"/>
      <c r="M115" s="2"/>
    </row>
    <row r="116" spans="1:13" x14ac:dyDescent="0.5">
      <c r="A116" s="26"/>
      <c r="B116" s="26"/>
      <c r="C116" s="3"/>
      <c r="D116" s="3"/>
      <c r="E116" s="50"/>
      <c r="F116" s="50"/>
      <c r="G116" s="2"/>
      <c r="H116" s="2"/>
      <c r="I116" s="2"/>
      <c r="J116" s="2"/>
      <c r="K116" s="2"/>
      <c r="L116" s="2"/>
      <c r="M116" s="2"/>
    </row>
    <row r="117" spans="1:13" x14ac:dyDescent="0.5">
      <c r="A117" s="26"/>
      <c r="B117" s="26"/>
      <c r="C117" s="3"/>
      <c r="D117" s="3"/>
      <c r="E117" s="50"/>
      <c r="F117" s="50"/>
      <c r="G117" s="2"/>
      <c r="H117" s="2"/>
      <c r="I117" s="2"/>
      <c r="J117" s="2"/>
      <c r="K117" s="2"/>
      <c r="L117" s="2"/>
      <c r="M117" s="2"/>
    </row>
    <row r="118" spans="1:13" x14ac:dyDescent="0.5">
      <c r="B118" s="28" t="s">
        <v>98</v>
      </c>
      <c r="C118" s="28"/>
      <c r="D118" s="28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1:13" x14ac:dyDescent="0.5">
      <c r="A119" s="70" t="s">
        <v>13</v>
      </c>
      <c r="B119" s="63" t="s">
        <v>0</v>
      </c>
      <c r="C119" s="63" t="s">
        <v>21</v>
      </c>
      <c r="D119" s="63" t="s">
        <v>2</v>
      </c>
      <c r="E119" s="63" t="s">
        <v>72</v>
      </c>
      <c r="F119" s="61" t="s">
        <v>106</v>
      </c>
      <c r="G119" s="72" t="s">
        <v>68</v>
      </c>
      <c r="H119" s="72"/>
      <c r="I119" s="72" t="s">
        <v>65</v>
      </c>
      <c r="J119" s="72"/>
      <c r="K119" s="36" t="s">
        <v>67</v>
      </c>
      <c r="L119" s="69" t="s">
        <v>73</v>
      </c>
      <c r="M119" s="69"/>
    </row>
    <row r="120" spans="1:13" x14ac:dyDescent="0.5">
      <c r="A120" s="71"/>
      <c r="B120" s="63"/>
      <c r="C120" s="63"/>
      <c r="D120" s="63"/>
      <c r="E120" s="63"/>
      <c r="F120" s="64"/>
      <c r="G120" s="49" t="s">
        <v>22</v>
      </c>
      <c r="H120" s="49" t="s">
        <v>23</v>
      </c>
      <c r="I120" s="49" t="s">
        <v>22</v>
      </c>
      <c r="J120" s="49" t="s">
        <v>23</v>
      </c>
      <c r="K120" s="49" t="s">
        <v>23</v>
      </c>
      <c r="L120" s="49" t="s">
        <v>22</v>
      </c>
      <c r="M120" s="48" t="s">
        <v>23</v>
      </c>
    </row>
    <row r="121" spans="1:13" x14ac:dyDescent="0.5">
      <c r="A121" s="29" t="s">
        <v>16</v>
      </c>
      <c r="B121" s="30">
        <v>70</v>
      </c>
      <c r="C121" s="24" t="s">
        <v>62</v>
      </c>
      <c r="D121" s="31" t="s">
        <v>108</v>
      </c>
      <c r="E121" s="45">
        <v>590435001</v>
      </c>
      <c r="F121" s="45">
        <v>40</v>
      </c>
      <c r="G121" s="49">
        <v>40</v>
      </c>
      <c r="H121" s="49">
        <v>20</v>
      </c>
      <c r="I121" s="49"/>
      <c r="J121" s="49"/>
      <c r="K121" s="49"/>
      <c r="L121" s="44">
        <f>SUM(G121,I121)</f>
        <v>40</v>
      </c>
      <c r="M121" s="44">
        <f>SUM(H121,J121,K121)</f>
        <v>20</v>
      </c>
    </row>
    <row r="122" spans="1:13" x14ac:dyDescent="0.5">
      <c r="A122" s="32"/>
      <c r="B122" s="72" t="s">
        <v>75</v>
      </c>
      <c r="C122" s="72"/>
      <c r="D122" s="72"/>
      <c r="E122" s="49"/>
      <c r="F122" s="49">
        <f>SUM(F121)</f>
        <v>40</v>
      </c>
      <c r="G122" s="49">
        <f>SUM(G121)</f>
        <v>40</v>
      </c>
      <c r="H122" s="49">
        <f>SUM(H121)</f>
        <v>20</v>
      </c>
      <c r="I122" s="49"/>
      <c r="J122" s="49"/>
      <c r="K122" s="49"/>
      <c r="L122" s="44">
        <f>SUM(L121)</f>
        <v>40</v>
      </c>
      <c r="M122" s="49">
        <f>SUM(M121)</f>
        <v>20</v>
      </c>
    </row>
    <row r="123" spans="1:13" x14ac:dyDescent="0.5">
      <c r="A123" s="70" t="s">
        <v>17</v>
      </c>
      <c r="B123" s="12">
        <v>71</v>
      </c>
      <c r="C123" s="24" t="s">
        <v>58</v>
      </c>
      <c r="D123" s="24" t="s">
        <v>97</v>
      </c>
      <c r="E123" s="49">
        <v>590448501</v>
      </c>
      <c r="F123" s="49">
        <v>40</v>
      </c>
      <c r="G123" s="49">
        <v>40</v>
      </c>
      <c r="H123" s="49">
        <v>10</v>
      </c>
      <c r="I123" s="49"/>
      <c r="J123" s="49"/>
      <c r="K123" s="49"/>
      <c r="L123" s="44">
        <f>SUM(G123,I123)</f>
        <v>40</v>
      </c>
      <c r="M123" s="44">
        <f>SUM(H123,J123,K123)</f>
        <v>10</v>
      </c>
    </row>
    <row r="124" spans="1:13" x14ac:dyDescent="0.5">
      <c r="A124" s="71"/>
      <c r="B124" s="72" t="s">
        <v>74</v>
      </c>
      <c r="C124" s="72"/>
      <c r="D124" s="72"/>
      <c r="E124" s="49"/>
      <c r="F124" s="49">
        <f>SUM(F123)</f>
        <v>40</v>
      </c>
      <c r="G124" s="49">
        <f>SUM(G123)</f>
        <v>40</v>
      </c>
      <c r="H124" s="49">
        <f>SUM(H123)</f>
        <v>10</v>
      </c>
      <c r="I124" s="49"/>
      <c r="J124" s="49"/>
      <c r="K124" s="49"/>
      <c r="L124" s="44">
        <f>SUM(L123)</f>
        <v>40</v>
      </c>
      <c r="M124" s="49">
        <f>SUM(M123)</f>
        <v>10</v>
      </c>
    </row>
    <row r="125" spans="1:13" x14ac:dyDescent="0.5">
      <c r="A125" s="33"/>
      <c r="B125" s="5"/>
      <c r="C125" s="5"/>
      <c r="D125" s="34" t="s">
        <v>99</v>
      </c>
      <c r="E125" s="4"/>
      <c r="F125" s="4">
        <f>F122+F124</f>
        <v>80</v>
      </c>
      <c r="G125" s="4">
        <f>SUM(G121,G123)</f>
        <v>80</v>
      </c>
      <c r="H125" s="4">
        <f>SUM(H122,H124)</f>
        <v>30</v>
      </c>
      <c r="I125" s="4"/>
      <c r="J125" s="4"/>
      <c r="K125" s="4"/>
      <c r="L125" s="57">
        <f>SUM(L124,L122)</f>
        <v>80</v>
      </c>
      <c r="M125" s="4">
        <f>SUM(M122,M124)</f>
        <v>30</v>
      </c>
    </row>
    <row r="126" spans="1:13" x14ac:dyDescent="0.5">
      <c r="A126" s="26"/>
      <c r="B126" s="26"/>
      <c r="C126" s="3"/>
      <c r="D126" s="3"/>
      <c r="E126" s="50"/>
      <c r="F126" s="50"/>
      <c r="G126" s="2"/>
      <c r="H126" s="2"/>
      <c r="I126" s="2"/>
      <c r="J126" s="2"/>
      <c r="K126" s="2"/>
      <c r="L126" s="2"/>
      <c r="M126" s="2"/>
    </row>
    <row r="127" spans="1:13" x14ac:dyDescent="0.5">
      <c r="A127" s="26"/>
      <c r="B127" s="26"/>
      <c r="C127" s="1"/>
      <c r="D127" s="26"/>
      <c r="E127" s="50"/>
      <c r="F127" s="50"/>
      <c r="G127" s="50"/>
      <c r="H127" s="50"/>
      <c r="I127" s="50"/>
      <c r="J127" s="50"/>
      <c r="K127" s="50"/>
      <c r="L127" s="50"/>
      <c r="M127" s="50"/>
    </row>
    <row r="128" spans="1:13" x14ac:dyDescent="0.5">
      <c r="A128" s="78" t="s">
        <v>101</v>
      </c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1:13" x14ac:dyDescent="0.5">
      <c r="A129" s="70" t="s">
        <v>13</v>
      </c>
      <c r="B129" s="63" t="s">
        <v>0</v>
      </c>
      <c r="C129" s="63" t="s">
        <v>21</v>
      </c>
      <c r="D129" s="63" t="s">
        <v>2</v>
      </c>
      <c r="E129" s="63" t="s">
        <v>72</v>
      </c>
      <c r="F129" s="61" t="s">
        <v>106</v>
      </c>
      <c r="G129" s="72" t="s">
        <v>68</v>
      </c>
      <c r="H129" s="72"/>
      <c r="I129" s="72" t="s">
        <v>65</v>
      </c>
      <c r="J129" s="72"/>
      <c r="K129" s="36" t="s">
        <v>67</v>
      </c>
      <c r="L129" s="69" t="s">
        <v>73</v>
      </c>
      <c r="M129" s="69"/>
    </row>
    <row r="130" spans="1:13" x14ac:dyDescent="0.5">
      <c r="A130" s="71"/>
      <c r="B130" s="63"/>
      <c r="C130" s="63"/>
      <c r="D130" s="63"/>
      <c r="E130" s="63"/>
      <c r="F130" s="64"/>
      <c r="G130" s="49" t="s">
        <v>22</v>
      </c>
      <c r="H130" s="49" t="s">
        <v>23</v>
      </c>
      <c r="I130" s="49" t="s">
        <v>22</v>
      </c>
      <c r="J130" s="49" t="s">
        <v>23</v>
      </c>
      <c r="K130" s="49" t="s">
        <v>23</v>
      </c>
      <c r="L130" s="49" t="s">
        <v>22</v>
      </c>
      <c r="M130" s="48" t="s">
        <v>23</v>
      </c>
    </row>
    <row r="131" spans="1:13" x14ac:dyDescent="0.5">
      <c r="A131" s="70" t="s">
        <v>16</v>
      </c>
      <c r="B131" s="12">
        <v>72</v>
      </c>
      <c r="C131" s="10" t="s">
        <v>62</v>
      </c>
      <c r="D131" s="24" t="s">
        <v>51</v>
      </c>
      <c r="E131" s="49">
        <v>590434981</v>
      </c>
      <c r="F131" s="49">
        <v>30</v>
      </c>
      <c r="G131" s="49">
        <v>13</v>
      </c>
      <c r="H131" s="49">
        <v>13</v>
      </c>
      <c r="I131" s="49"/>
      <c r="J131" s="49"/>
      <c r="K131" s="49"/>
      <c r="L131" s="44">
        <f>SUM(G131,I131)</f>
        <v>13</v>
      </c>
      <c r="M131" s="44">
        <f>SUM(H131,J131,K131)</f>
        <v>13</v>
      </c>
    </row>
    <row r="132" spans="1:13" x14ac:dyDescent="0.5">
      <c r="A132" s="71"/>
      <c r="B132" s="72" t="s">
        <v>75</v>
      </c>
      <c r="C132" s="72"/>
      <c r="D132" s="72"/>
      <c r="E132" s="49"/>
      <c r="F132" s="49">
        <f>SUM(F131)</f>
        <v>30</v>
      </c>
      <c r="G132" s="49">
        <f>SUM(G131)</f>
        <v>13</v>
      </c>
      <c r="H132" s="49">
        <f>SUM(H131)</f>
        <v>13</v>
      </c>
      <c r="I132" s="49"/>
      <c r="J132" s="49"/>
      <c r="K132" s="49"/>
      <c r="L132" s="44">
        <f>SUM(L131)</f>
        <v>13</v>
      </c>
      <c r="M132" s="49">
        <f>SUM(M131)</f>
        <v>13</v>
      </c>
    </row>
    <row r="133" spans="1:13" x14ac:dyDescent="0.5">
      <c r="A133" s="83" t="s">
        <v>100</v>
      </c>
      <c r="B133" s="84"/>
      <c r="C133" s="84"/>
      <c r="D133" s="85"/>
      <c r="E133" s="4"/>
      <c r="F133" s="4">
        <f>F132</f>
        <v>30</v>
      </c>
      <c r="G133" s="4">
        <v>13</v>
      </c>
      <c r="H133" s="4">
        <f>SUM(H132)</f>
        <v>13</v>
      </c>
      <c r="I133" s="4"/>
      <c r="J133" s="4"/>
      <c r="K133" s="4"/>
      <c r="L133" s="57">
        <f>SUM(L132)</f>
        <v>13</v>
      </c>
      <c r="M133" s="4">
        <f>SUM(H133)</f>
        <v>13</v>
      </c>
    </row>
    <row r="134" spans="1:13" x14ac:dyDescent="0.5">
      <c r="A134" s="35"/>
      <c r="B134" s="5"/>
      <c r="C134" s="81" t="s">
        <v>12</v>
      </c>
      <c r="D134" s="81"/>
      <c r="E134" s="82"/>
      <c r="F134" s="58">
        <f>F22+F40+F67+F89+F107+F110+F114+F125+F133</f>
        <v>3565</v>
      </c>
      <c r="G134" s="57">
        <f t="shared" ref="G134:L134" si="18">SUM(G22,G40,G67,G89,G107,G110,G114,G125,G133)</f>
        <v>3602</v>
      </c>
      <c r="H134" s="57">
        <f t="shared" si="18"/>
        <v>1203</v>
      </c>
      <c r="I134" s="57">
        <f t="shared" si="18"/>
        <v>1626</v>
      </c>
      <c r="J134" s="57">
        <f t="shared" si="18"/>
        <v>911</v>
      </c>
      <c r="K134" s="57">
        <f t="shared" si="18"/>
        <v>281</v>
      </c>
      <c r="L134" s="57">
        <f t="shared" si="18"/>
        <v>5188</v>
      </c>
      <c r="M134" s="57">
        <f>M22+M40+M67+M89+M107+M110+M114+M125+M133</f>
        <v>2400</v>
      </c>
    </row>
    <row r="135" spans="1:13" x14ac:dyDescent="0.5">
      <c r="C135" s="6"/>
    </row>
  </sheetData>
  <sortState ref="C93:E107">
    <sortCondition ref="E93:E107"/>
  </sortState>
  <mergeCells count="85">
    <mergeCell ref="I129:J129"/>
    <mergeCell ref="L129:M129"/>
    <mergeCell ref="L28:M28"/>
    <mergeCell ref="G74:H74"/>
    <mergeCell ref="I74:J74"/>
    <mergeCell ref="L74:M74"/>
    <mergeCell ref="G51:H51"/>
    <mergeCell ref="I51:J51"/>
    <mergeCell ref="L51:M51"/>
    <mergeCell ref="L119:M119"/>
    <mergeCell ref="L95:M95"/>
    <mergeCell ref="I3:J3"/>
    <mergeCell ref="C134:E134"/>
    <mergeCell ref="E28:E29"/>
    <mergeCell ref="A95:A96"/>
    <mergeCell ref="B95:B96"/>
    <mergeCell ref="C95:C96"/>
    <mergeCell ref="D95:D96"/>
    <mergeCell ref="E95:E96"/>
    <mergeCell ref="G95:H95"/>
    <mergeCell ref="I95:J95"/>
    <mergeCell ref="A133:D133"/>
    <mergeCell ref="A131:A132"/>
    <mergeCell ref="B132:D132"/>
    <mergeCell ref="A129:A130"/>
    <mergeCell ref="B129:B130"/>
    <mergeCell ref="C129:C130"/>
    <mergeCell ref="D129:D130"/>
    <mergeCell ref="E129:E130"/>
    <mergeCell ref="G129:H129"/>
    <mergeCell ref="G28:H28"/>
    <mergeCell ref="I28:J28"/>
    <mergeCell ref="B74:B75"/>
    <mergeCell ref="C74:C75"/>
    <mergeCell ref="D74:D75"/>
    <mergeCell ref="A2:M2"/>
    <mergeCell ref="A111:A114"/>
    <mergeCell ref="A3:A4"/>
    <mergeCell ref="C3:C4"/>
    <mergeCell ref="D3:D4"/>
    <mergeCell ref="G3:H3"/>
    <mergeCell ref="A30:A40"/>
    <mergeCell ref="A53:A67"/>
    <mergeCell ref="A76:A89"/>
    <mergeCell ref="A97:A107"/>
    <mergeCell ref="A108:A110"/>
    <mergeCell ref="B3:B4"/>
    <mergeCell ref="C22:D22"/>
    <mergeCell ref="C40:D40"/>
    <mergeCell ref="C67:D67"/>
    <mergeCell ref="C89:D89"/>
    <mergeCell ref="B114:D114"/>
    <mergeCell ref="C107:D107"/>
    <mergeCell ref="C110:D110"/>
    <mergeCell ref="A51:A52"/>
    <mergeCell ref="B51:B52"/>
    <mergeCell ref="C51:C52"/>
    <mergeCell ref="D51:D52"/>
    <mergeCell ref="E51:E52"/>
    <mergeCell ref="L3:M3"/>
    <mergeCell ref="A119:A120"/>
    <mergeCell ref="B119:B120"/>
    <mergeCell ref="C119:C120"/>
    <mergeCell ref="D119:D120"/>
    <mergeCell ref="A123:A124"/>
    <mergeCell ref="B124:D124"/>
    <mergeCell ref="B122:D122"/>
    <mergeCell ref="E119:E120"/>
    <mergeCell ref="G119:H119"/>
    <mergeCell ref="I119:J119"/>
    <mergeCell ref="A128:M128"/>
    <mergeCell ref="E3:E4"/>
    <mergeCell ref="F3:F4"/>
    <mergeCell ref="F28:F29"/>
    <mergeCell ref="F51:F52"/>
    <mergeCell ref="F74:F75"/>
    <mergeCell ref="F95:F96"/>
    <mergeCell ref="F119:F120"/>
    <mergeCell ref="F129:F130"/>
    <mergeCell ref="A28:A29"/>
    <mergeCell ref="B28:B29"/>
    <mergeCell ref="C28:C29"/>
    <mergeCell ref="D28:D29"/>
    <mergeCell ref="A74:A75"/>
    <mergeCell ref="E74:E75"/>
  </mergeCells>
  <pageMargins left="0.25" right="0.25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จำนวนนศ.ใหม่ปกติ,พิเศษ2559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Sert</dc:creator>
  <cp:lastModifiedBy>sert</cp:lastModifiedBy>
  <cp:lastPrinted>2016-10-27T01:47:16Z</cp:lastPrinted>
  <dcterms:created xsi:type="dcterms:W3CDTF">2012-04-21T06:59:40Z</dcterms:created>
  <dcterms:modified xsi:type="dcterms:W3CDTF">2016-11-19T02:27:24Z</dcterms:modified>
</cp:coreProperties>
</file>